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<sst xmlns="http://schemas.openxmlformats.org/spreadsheetml/2006/main" count="10490" uniqueCount="5544">
  <si>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</si>
  <si>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</si>
  <si>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</si>
  <si>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</si>
  <si>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</si>
  <si>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</si>
  <si>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</si>
  <si>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</si>
  <si>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</si>
  <si>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</si>
  <si>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</si>
  <si>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</si>
  <si>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</si>
  <si>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</si>
  <si>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</si>
  <si>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</si>
  <si>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</si>
  <si>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</si>
  <si>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</si>
  <si>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</si>
  <si>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</si>
  <si>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</si>
  <si>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</si>
  <si>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</si>
  <si>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</si>
  <si>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</si>
  <si>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</si>
  <si>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</si>
  <si>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</si>
  <si>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</si>
  <si>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</si>
  <si>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</si>
  <si>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</si>
  <si>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</si>
  <si>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</si>
  <si>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</si>
  <si>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</si>
  <si>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</si>
  <si>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</si>
  <si>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</si>
  <si>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</si>
  <si>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</si>
  <si>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</si>
  <si>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</si>
  <si>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</si>
  <si>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</si>
  <si>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</si>
  <si>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</si>
  <si>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</si>
  <si>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</si>
  <si>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</si>
  <si>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</si>
  <si>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</si>
  <si>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</si>
  <si>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</si>
  <si>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</si>
  <si>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</si>
  <si>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</si>
  <si>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</si>
  <si>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</si>
  <si>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</si>
  <si>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</si>
  <si>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</si>
  <si>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</si>
  <si>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</si>
  <si>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</si>
  <si>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</si>
  <si>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</si>
  <si>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</si>
  <si>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</si>
  <si>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</si>
  <si>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</si>
  <si>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</si>
  <si>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</si>
  <si>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</si>
  <si>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</si>
  <si>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</si>
  <si>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</si>
  <si>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</si>
  <si>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</si>
  <si>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</si>
  <si>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</si>
  <si>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</si>
  <si>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</si>
  <si>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</si>
  <si>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</si>
  <si>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</si>
  <si>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</si>
  <si>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</si>
  <si>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</si>
  <si>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</si>
  <si>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</si>
  <si>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</si>
  <si>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</si>
  <si>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</si>
  <si>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</si>
  <si>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</si>
  <si>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</si>
  <si>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</si>
  <si>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</si>
  <si>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</si>
  <si>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</si>
  <si>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</si>
  <si>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</si>
  <si>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</si>
  <si>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</si>
  <si>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</si>
  <si>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</si>
  <si>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</si>
  <si>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</si>
  <si>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</si>
  <si>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</si>
  <si>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</si>
  <si>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</si>
  <si>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</si>
  <si>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</si>
  <si>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</si>
  <si>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</si>
  <si>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</si>
  <si>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</si>
  <si>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</si>
  <si>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</si>
  <si>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</si>
  <si>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</si>
  <si>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</si>
  <si>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</si>
  <si>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</si>
  <si>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</si>
  <si>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</si>
  <si>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</si>
  <si>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</si>
  <si>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</si>
  <si>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</si>
  <si>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</si>
  <si>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</si>
  <si>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</si>
  <si>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</si>
  <si>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</si>
  <si>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</si>
  <si>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</si>
  <si>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</si>
  <si>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</si>
  <si>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</si>
  <si>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</si>
  <si>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</si>
  <si>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</si>
  <si>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</si>
  <si>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</si>
  <si>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</si>
  <si>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</si>
  <si>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</si>
  <si>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</si>
  <si>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</si>
  <si>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</si>
  <si>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</si>
  <si>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</si>
  <si>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</si>
  <si>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</si>
  <si>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</si>
  <si>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</si>
  <si>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</si>
  <si>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</si>
  <si>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</si>
  <si>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</si>
  <si>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</si>
  <si>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</si>
  <si>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</si>
  <si>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</si>
  <si>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</si>
  <si>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</si>
  <si>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</si>
  <si>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</si>
  <si>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</si>
  <si>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</si>
  <si>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</si>
  <si>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</si>
  <si>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</si>
  <si>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</si>
  <si>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</si>
  <si>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</si>
  <si>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</si>
  <si>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</si>
  <si>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</si>
  <si>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</si>
  <si>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</si>
  <si>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</si>
  <si>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</si>
  <si>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</si>
  <si>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</si>
  <si>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</si>
  <si>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</si>
  <si>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</si>
  <si>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</si>
  <si>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</si>
  <si>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</si>
  <si>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</si>
  <si>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</si>
  <si>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</si>
  <si>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</si>
  <si>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</si>
  <si>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</si>
  <si>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</si>
  <si>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</si>
  <si>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</si>
  <si>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</si>
  <si>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</si>
  <si>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</si>
  <si>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</si>
  <si>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</si>
  <si>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</si>
  <si>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</si>
  <si>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</si>
  <si>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</si>
  <si>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</si>
  <si>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</si>
  <si>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</si>
  <si>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</si>
  <si>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</si>
  <si>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</si>
  <si>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</si>
  <si>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</si>
  <si>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</si>
  <si>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</si>
  <si>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</si>
  <si>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</si>
  <si>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</si>
  <si>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</si>
  <si>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</si>
  <si>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</si>
  <si>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</si>
  <si>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</si>
  <si>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</si>
  <si>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</si>
  <si>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</si>
  <si>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</si>
  <si>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</si>
  <si>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</si>
  <si>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</si>
  <si>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</si>
  <si>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</si>
  <si>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</si>
  <si>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</si>
  <si>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</si>
  <si>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</si>
  <si>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</si>
  <si>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</si>
  <si>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</si>
  <si>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</si>
  <si>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</si>
  <si>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</si>
  <si>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</si>
  <si>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</si>
  <si>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</si>
  <si>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</si>
  <si>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</si>
  <si>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</si>
  <si>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</si>
  <si>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</si>
  <si>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</si>
  <si>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</si>
  <si>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</si>
  <si>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</si>
  <si>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</si>
  <si>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</si>
  <si>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</si>
  <si>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</si>
  <si>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</si>
  <si>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</si>
  <si>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</si>
  <si>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</si>
  <si>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</si>
  <si>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</si>
  <si>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</si>
  <si>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</si>
  <si>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</si>
  <si>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</si>
  <si>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</si>
  <si>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</si>
  <si>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</si>
  <si>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</si>
  <si>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</si>
  <si>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</si>
  <si>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</si>
  <si>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</si>
  <si>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</si>
  <si>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</si>
  <si>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</si>
  <si>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</si>
  <si>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</si>
  <si>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</si>
  <si>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</si>
  <si>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</si>
  <si>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</si>
  <si>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</si>
  <si>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</si>
  <si>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</si>
  <si>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</si>
  <si>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</si>
  <si>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</si>
  <si>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</si>
  <si>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</si>
  <si>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</si>
  <si>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</si>
  <si>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</si>
  <si>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</si>
  <si>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</si>
  <si>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</si>
  <si>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</si>
  <si>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</si>
  <si>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</si>
  <si>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</si>
  <si>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</si>
  <si>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</si>
  <si>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</si>
  <si>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</si>
  <si>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</si>
  <si>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</si>
  <si>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</si>
  <si>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</si>
  <si>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</si>
  <si>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</si>
  <si>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</si>
  <si>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</si>
  <si>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</si>
  <si>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</si>
  <si>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</si>
  <si>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</si>
  <si>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</si>
  <si>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</si>
  <si>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</si>
  <si>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</si>
  <si>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</si>
  <si>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</si>
  <si>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</si>
  <si>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</si>
  <si>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</si>
  <si>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</si>
  <si>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</si>
  <si>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</si>
  <si>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</si>
  <si>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</si>
  <si>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</si>
  <si>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</si>
  <si>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</si>
  <si>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</si>
  <si>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</si>
  <si>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</si>
  <si>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</si>
  <si>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</si>
  <si>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</si>
  <si>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</si>
  <si>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</si>
  <si>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</si>
  <si>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</si>
  <si>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</si>
  <si>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</si>
  <si>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</si>
  <si>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</si>
  <si>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</si>
  <si>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</si>
  <si>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</si>
  <si>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</si>
  <si>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</si>
  <si>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</si>
  <si>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</si>
  <si>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</si>
  <si>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</si>
  <si>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</si>
  <si>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</si>
  <si>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</si>
  <si>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</si>
  <si>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</si>
  <si>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</si>
  <si>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</si>
  <si>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</si>
  <si>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</si>
  <si>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</si>
  <si>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</si>
  <si>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</si>
  <si>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</si>
  <si>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</si>
  <si>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</si>
  <si>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</si>
  <si>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</si>
  <si>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</si>
  <si>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</si>
  <si>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</si>
  <si>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</si>
  <si>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</si>
  <si>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</si>
  <si>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</si>
  <si>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</si>
  <si>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</si>
  <si>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</si>
  <si>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</si>
  <si>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</si>
  <si>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</si>
  <si>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</si>
  <si>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</si>
  <si>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</si>
  <si>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</si>
  <si>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</si>
  <si>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</si>
  <si>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</si>
  <si>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</si>
  <si>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</si>
  <si>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</si>
  <si>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</si>
  <si>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</si>
  <si>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</si>
  <si>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</si>
  <si>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</si>
  <si>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</si>
  <si>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</si>
  <si>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</si>
  <si>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</si>
  <si>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</si>
  <si>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</si>
  <si>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</si>
  <si>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</si>
  <si>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</si>
  <si>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</si>
  <si>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</si>
  <si>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</si>
  <si>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</si>
  <si>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</si>
  <si>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</si>
  <si>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</si>
  <si>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</si>
  <si>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</si>
  <si>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</si>
  <si>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</si>
  <si>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</si>
  <si>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</si>
  <si>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</si>
  <si>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</si>
  <si>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</si>
  <si>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</si>
  <si>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</si>
  <si>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</si>
  <si>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</si>
  <si>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</si>
  <si>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</si>
  <si>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</si>
  <si>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</si>
  <si>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</si>
  <si>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</si>
  <si>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</si>
  <si>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</si>
  <si>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</si>
  <si>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</si>
  <si>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</si>
  <si>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</si>
  <si>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</si>
  <si>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</si>
  <si>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</si>
  <si>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</si>
  <si>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</si>
  <si>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</si>
  <si>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</si>
  <si>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</si>
  <si>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</si>
  <si>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</si>
  <si>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</si>
  <si>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</si>
  <si>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</si>
  <si>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</si>
  <si>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</si>
  <si>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</si>
  <si>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</si>
  <si>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</si>
  <si>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</si>
  <si>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</si>
  <si>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</si>
  <si>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</si>
  <si>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</si>
  <si>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</si>
  <si>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</si>
  <si>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</si>
  <si>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</si>
  <si>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</si>
  <si>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</si>
  <si>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</si>
  <si>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</si>
  <si>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</si>
  <si>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</si>
  <si>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</si>
  <si>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</si>
  <si>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</si>
  <si>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</si>
  <si>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</si>
  <si>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</si>
  <si>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</si>
  <si>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</si>
  <si>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</si>
  <si>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</si>
  <si>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</si>
  <si>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</si>
  <si>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</si>
  <si>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</si>
  <si>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</si>
  <si>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</si>
  <si>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</si>
  <si>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</si>
  <si>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</si>
  <si>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</si>
  <si>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</si>
  <si>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</si>
  <si>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</si>
  <si>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</si>
  <si>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</si>
  <si>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</si>
  <si>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</si>
  <si>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</si>
  <si>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</si>
  <si>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</si>
  <si>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</si>
  <si>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</si>
  <si>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</si>
  <si>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</si>
  <si>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</si>
  <si>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</si>
  <si>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</si>
  <si>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</si>
  <si>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</si>
  <si>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</si>
  <si>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</si>
  <si>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</si>
  <si>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</si>
  <si>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</si>
  <si>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</si>
  <si>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</si>
  <si>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</si>
  <si>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</si>
  <si>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</si>
  <si>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</si>
  <si>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</si>
  <si>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</si>
  <si>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</si>
  <si>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</si>
  <si>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</si>
  <si>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</si>
  <si>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</si>
  <si>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</si>
  <si>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</si>
  <si>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</si>
  <si>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</si>
  <si>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</si>
  <si>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</si>
  <si>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</si>
  <si>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</si>
  <si>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</si>
  <si>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</si>
  <si>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</si>
  <si>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</si>
  <si>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</si>
  <si>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</si>
  <si>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</si>
  <si>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</si>
  <si>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</si>
  <si>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</si>
  <si>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</si>
  <si>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</si>
  <si>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</si>
  <si>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</si>
  <si>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</si>
  <si>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</si>
  <si>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</si>
  <si>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</si>
  <si>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</si>
  <si>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</si>
  <si>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</si>
  <si>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</si>
  <si>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</si>
  <si>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</si>
  <si>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</si>
  <si>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</si>
  <si>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</si>
  <si>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</si>
  <si>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</si>
  <si>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</si>
  <si>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</si>
  <si>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</si>
  <si>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</si>
  <si>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</si>
  <si>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</si>
  <si>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</si>
  <si>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</si>
  <si>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</si>
  <si>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</si>
  <si>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</si>
  <si>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</si>
  <si>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</si>
  <si>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</si>
  <si>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</si>
  <si>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</si>
  <si>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</si>
  <si>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</si>
  <si>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</si>
  <si>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</si>
  <si>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</si>
  <si>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</si>
  <si>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</si>
  <si>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</si>
  <si>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</si>
  <si>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</si>
  <si>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</si>
  <si>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</si>
  <si>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</si>
  <si>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</si>
  <si>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</si>
  <si>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</si>
  <si>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</si>
  <si>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</si>
  <si>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</si>
  <si>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</si>
  <si>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</si>
  <si>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</si>
  <si>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</si>
  <si>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</si>
  <si>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</si>
  <si>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</si>
  <si>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</si>
  <si>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</si>
  <si>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</si>
  <si>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</si>
  <si>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</si>
  <si>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</si>
  <si>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</si>
  <si>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</si>
  <si>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</si>
  <si>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</si>
  <si>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</si>
  <si>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</si>
  <si>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</si>
  <si>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</si>
  <si>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</si>
  <si>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</si>
  <si>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</si>
  <si>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</si>
  <si>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</si>
  <si>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</si>
  <si>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</si>
  <si>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</si>
  <si>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</si>
  <si>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</si>
  <si>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</si>
  <si>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</si>
  <si>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</si>
  <si>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</si>
  <si>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</si>
  <si>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</si>
  <si>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</si>
  <si>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</si>
  <si>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</si>
  <si>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</si>
  <si>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</si>
  <si>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</si>
  <si>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</si>
  <si>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</si>
  <si>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</si>
  <si>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</si>
  <si>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</si>
  <si>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</si>
  <si>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</si>
  <si>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</si>
  <si>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</si>
  <si>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</si>
  <si>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</si>
  <si>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</si>
  <si>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</si>
  <si>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</si>
  <si>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</si>
  <si>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</si>
  <si>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</si>
  <si>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</si>
  <si>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</si>
  <si>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</si>
  <si>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</si>
  <si>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</si>
  <si>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</si>
  <si>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</si>
  <si>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</si>
  <si>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</si>
  <si>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</si>
  <si>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</si>
  <si>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</si>
  <si>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</si>
  <si>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</si>
  <si>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</si>
  <si>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</si>
  <si>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</si>
  <si>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</si>
  <si>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</si>
  <si>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</si>
  <si>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</si>
  <si>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</si>
  <si>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</si>
  <si>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</si>
  <si>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</si>
  <si>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</si>
  <si>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</si>
  <si>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</si>
  <si>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</si>
  <si>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</si>
  <si>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</si>
  <si>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</si>
  <si>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</si>
  <si>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</si>
  <si>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</si>
  <si>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</si>
  <si>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</si>
  <si>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</si>
  <si>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</si>
  <si>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</si>
  <si>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</si>
  <si>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</si>
  <si>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</si>
  <si>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</si>
  <si>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</si>
  <si>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</si>
  <si>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</si>
  <si>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</si>
  <si>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</si>
  <si>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</si>
  <si>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</si>
  <si>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</si>
  <si>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</si>
  <si>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</si>
  <si>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</si>
  <si>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</si>
  <si>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</si>
  <si>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</si>
  <si>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</si>
  <si>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</si>
  <si>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</si>
  <si>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</si>
  <si>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</si>
  <si>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</si>
  <si>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</si>
  <si>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</si>
  <si>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</si>
  <si>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</si>
  <si>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</si>
  <si>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</si>
  <si>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</si>
  <si>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</si>
  <si>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</si>
  <si>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</si>
  <si>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</si>
  <si>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</si>
  <si>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</si>
  <si>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</si>
  <si>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</si>
  <si>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</si>
  <si>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</si>
  <si>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</si>
  <si>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</si>
  <si>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</si>
  <si>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</si>
  <si>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</si>
  <si>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</si>
  <si>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</si>
  <si>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</si>
  <si>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</si>
  <si>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</si>
  <si>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</si>
  <si>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</si>
  <si>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</si>
  <si>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</si>
  <si>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</si>
  <si>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</si>
  <si>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</si>
  <si>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</si>
  <si>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</si>
  <si>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</si>
  <si>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</si>
  <si>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</si>
  <si>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</si>
  <si>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</si>
  <si>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</si>
  <si>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</si>
  <si>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</si>
  <si>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</si>
  <si>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</si>
  <si>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</si>
  <si>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</si>
  <si>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</si>
  <si>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</si>
  <si>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</si>
  <si>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</si>
  <si>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</si>
  <si>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</si>
  <si>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</si>
  <si>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</si>
  <si>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</si>
  <si>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</si>
  <si>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</si>
  <si>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</si>
  <si>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</si>
  <si>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</si>
  <si>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</si>
  <si>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</si>
  <si>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</si>
  <si>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</si>
  <si>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</si>
  <si>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</si>
  <si>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</si>
  <si>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</si>
  <si>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</si>
  <si>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</si>
  <si>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</si>
  <si>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</si>
  <si>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</si>
  <si>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</si>
  <si>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</si>
  <si>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</si>
  <si>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</si>
  <si>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</si>
  <si>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</si>
  <si>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</si>
  <si>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</si>
  <si>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</si>
  <si>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</si>
  <si>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</si>
  <si>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</si>
  <si>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</si>
  <si>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</si>
  <si>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</si>
  <si>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</si>
  <si>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</si>
  <si>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</si>
  <si>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</si>
  <si>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</si>
  <si>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</si>
  <si>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</si>
  <si>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</si>
  <si>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</si>
  <si>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</si>
  <si>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</si>
  <si>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</si>
  <si>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</si>
  <si>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</si>
  <si>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</si>
  <si>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</si>
  <si>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</si>
  <si>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</si>
  <si>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</si>
  <si>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</si>
  <si>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</si>
  <si>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</si>
  <si>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</si>
  <si>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</si>
  <si>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</si>
  <si>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</si>
  <si>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</si>
  <si>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</si>
  <si>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</si>
  <si>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</si>
  <si>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</si>
  <si>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</si>
  <si>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</si>
  <si>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</si>
  <si>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</si>
  <si>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</si>
  <si>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</si>
  <si>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</si>
  <si>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</si>
  <si>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</si>
  <si>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</si>
  <si>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</si>
  <si>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</si>
  <si>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</si>
  <si>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</si>
  <si>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</si>
  <si>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</si>
  <si>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</si>
  <si>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</si>
  <si>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</si>
  <si>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</si>
  <si>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</si>
  <si>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</si>
  <si>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</si>
  <si>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</si>
  <si>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</si>
  <si>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</si>
  <si>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</si>
  <si>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</si>
  <si>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</si>
  <si>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</si>
  <si>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</si>
  <si>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</si>
  <si>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</si>
  <si>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</si>
  <si>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</si>
  <si>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</si>
  <si>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</si>
  <si>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</si>
  <si>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</si>
  <si>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</si>
  <si>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</si>
  <si>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</si>
  <si>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</si>
  <si>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</si>
  <si>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</si>
  <si>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</si>
  <si>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</si>
  <si>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</si>
  <si>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</si>
  <si>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</si>
  <si>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</si>
  <si>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</si>
  <si>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</si>
  <si>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</si>
  <si>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</si>
  <si>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</si>
  <si>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</si>
  <si>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</si>
  <si>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</si>
  <si>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</si>
  <si>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</si>
  <si>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</si>
  <si>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</si>
  <si>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</si>
  <si>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</si>
  <si>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</si>
  <si>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</si>
  <si>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</si>
  <si>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</si>
  <si>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</si>
  <si>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</si>
  <si>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</si>
  <si>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</si>
  <si>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</si>
  <si>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</si>
  <si>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</si>
  <si>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</si>
  <si>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</si>
  <si>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</si>
  <si>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</si>
  <si>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</si>
  <si>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</si>
  <si>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</si>
  <si>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</si>
  <si>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</si>
  <si>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</si>
  <si>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</si>
  <si>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</si>
  <si>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</si>
  <si>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</si>
  <si>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</si>
  <si>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</si>
  <si>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</si>
  <si>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</si>
  <si>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</si>
  <si>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</si>
  <si>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</si>
  <si>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</si>
  <si>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</si>
  <si>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</si>
  <si>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</si>
  <si>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</si>
  <si>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</si>
  <si>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</si>
  <si>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</si>
  <si>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</si>
  <si>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</si>
  <si>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</si>
  <si>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</si>
  <si>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</si>
  <si>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</si>
  <si>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</si>
  <si>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</si>
  <si>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</si>
  <si>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</si>
  <si>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</si>
  <si>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</si>
  <si>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</si>
  <si>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</si>
  <si>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</si>
  <si>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</si>
  <si>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</si>
  <si>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</si>
  <si>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</si>
  <si>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</si>
  <si>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</si>
  <si>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</si>
  <si>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</si>
  <si>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</si>
  <si>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</si>
  <si>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</si>
  <si>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</si>
  <si>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</si>
  <si>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</si>
  <si>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</si>
  <si>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</si>
  <si>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</si>
  <si>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</si>
  <si>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</si>
  <si>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</si>
  <si>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</si>
  <si>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</si>
  <si>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</si>
  <si>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</si>
  <si>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</si>
  <si>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</si>
  <si>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</si>
  <si>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</si>
  <si>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</si>
  <si>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</si>
  <si>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</si>
  <si>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</si>
  <si>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</si>
  <si>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</si>
  <si>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</si>
  <si>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</si>
  <si>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</si>
  <si>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</si>
  <si>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</si>
  <si>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</si>
  <si>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</si>
  <si>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</si>
  <si>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</si>
  <si>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</si>
  <si>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</si>
  <si>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</si>
  <si>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</si>
  <si>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</si>
  <si>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</si>
  <si>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</si>
  <si>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</si>
  <si>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</si>
  <si>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</si>
  <si>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</si>
  <si>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</si>
  <si>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</si>
  <si>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</si>
  <si>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</si>
  <si>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</si>
  <si>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</si>
  <si>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</si>
  <si>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</si>
  <si>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</si>
  <si>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</si>
  <si>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</si>
  <si>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</si>
  <si>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</si>
  <si>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</si>
  <si>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</si>
  <si>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</si>
  <si>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</si>
  <si>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</si>
  <si>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</si>
  <si>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</si>
  <si>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</si>
  <si>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</si>
  <si>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</si>
  <si>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</si>
  <si>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</si>
  <si>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</si>
  <si>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</si>
  <si>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</si>
  <si>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</si>
  <si>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</si>
  <si>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</si>
  <si>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</si>
  <si>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</si>
  <si>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</si>
  <si>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</si>
  <si>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</si>
  <si>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</si>
  <si>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</si>
  <si>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</si>
  <si>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</si>
  <si>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</si>
  <si>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</si>
  <si>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</si>
  <si>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</si>
  <si>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</si>
  <si>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</si>
  <si>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</si>
  <si>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</si>
  <si>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</si>
  <si>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</si>
  <si>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</si>
  <si>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</si>
  <si>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</si>
  <si>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</si>
  <si>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</si>
  <si>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</si>
  <si>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</si>
  <si>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</si>
  <si>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</si>
  <si>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</si>
  <si>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</si>
  <si>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</si>
  <si>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</si>
  <si>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</si>
  <si>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</si>
  <si>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</si>
  <si>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</si>
  <si>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</si>
  <si>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</si>
  <si>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</si>
  <si>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</si>
  <si>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</si>
  <si>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</si>
  <si>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</si>
  <si>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</si>
  <si>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</si>
  <si>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</si>
  <si>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</si>
  <si>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</si>
  <si>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</si>
  <si>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</si>
  <si>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</si>
  <si>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</si>
  <si>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</si>
  <si>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</si>
  <si>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</si>
  <si>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</si>
  <si>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</si>
  <si>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</si>
  <si>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</si>
  <si>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</si>
  <si>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</si>
  <si>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</si>
  <si>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</si>
  <si>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</si>
  <si>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</si>
  <si>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</si>
  <si>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</si>
  <si>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</si>
  <si>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</si>
  <si>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</si>
  <si>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</si>
  <si>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</si>
  <si>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</si>
  <si>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</si>
  <si>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</si>
  <si>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</si>
  <si>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</si>
  <si>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</si>
  <si>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</si>
  <si>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</si>
  <si>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</si>
  <si>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</si>
  <si>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</si>
  <si>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</si>
  <si>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</si>
  <si>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</si>
  <si>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</si>
  <si>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</si>
  <si>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</si>
  <si>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</si>
  <si>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</si>
  <si>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</si>
  <si>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</si>
  <si>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</si>
  <si>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</si>
  <si>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</si>
  <si>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</si>
  <si>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</si>
  <si>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</si>
  <si>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</si>
  <si>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</si>
  <si>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</si>
  <si>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</si>
  <si>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</si>
  <si>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</si>
  <si>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</si>
  <si>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</si>
  <si>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</si>
  <si>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</si>
  <si>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</si>
  <si>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</si>
  <si>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</si>
  <si>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</si>
  <si>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</si>
  <si>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</si>
  <si>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</si>
  <si>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</si>
  <si>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</si>
  <si>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</si>
  <si>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</si>
  <si>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</si>
  <si>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</si>
  <si>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</si>
  <si>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</si>
  <si>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</si>
  <si>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</si>
  <si>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</si>
  <si>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</si>
  <si>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</si>
  <si>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</si>
  <si>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</si>
  <si>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</si>
  <si>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</si>
  <si>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</si>
  <si>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</si>
  <si>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</si>
  <si>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</si>
  <si>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</si>
  <si>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</si>
  <si>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</si>
  <si>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</si>
  <si>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</si>
  <si>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</si>
  <si>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</si>
  <si>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</si>
  <si>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</si>
  <si>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</si>
  <si>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</si>
  <si>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</si>
  <si>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</si>
  <si>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</si>
  <si>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</si>
  <si>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</si>
  <si>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</si>
  <si>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</si>
  <si>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</si>
  <si>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</si>
  <si>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</si>
  <si>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</si>
  <si>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</si>
  <si>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</si>
  <si>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</si>
  <si>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</si>
  <si>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</si>
  <si>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</si>
  <si>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</si>
  <si>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</si>
  <si>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</si>
  <si>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</si>
  <si>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</si>
  <si>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</si>
  <si>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</si>
  <si>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</si>
  <si>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</si>
  <si>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</si>
  <si>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</si>
  <si>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</si>
  <si>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</si>
  <si>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</si>
  <si>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</si>
  <si>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</si>
  <si>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</si>
  <si>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</si>
  <si>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</si>
  <si>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</si>
  <si>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</si>
  <si>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</si>
  <si>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</si>
  <si>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</si>
  <si>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</si>
  <si>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</si>
  <si>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</si>
  <si>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</si>
  <si>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</si>
  <si>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</si>
  <si>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</si>
  <si>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</si>
  <si>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</si>
  <si>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</si>
  <si>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</si>
  <si>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</si>
  <si>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</si>
  <si>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</si>
  <si>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</si>
  <si>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</si>
  <si>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</si>
  <si>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</si>
  <si>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</si>
  <si>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</si>
  <si>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</si>
  <si>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</si>
  <si>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</si>
  <si>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</si>
  <si>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</si>
  <si>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</si>
  <si>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</si>
  <si>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</si>
  <si>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</si>
  <si>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</si>
  <si>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</si>
  <si>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</si>
  <si>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</si>
  <si>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</si>
  <si>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</si>
  <si>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</si>
  <si>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</si>
  <si>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</si>
  <si>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</si>
  <si>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</si>
  <si>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</si>
  <si>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</si>
  <si>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</si>
  <si>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</si>
  <si>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</si>
  <si>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</si>
  <si>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</si>
  <si>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</si>
  <si>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</si>
  <si>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</si>
  <si>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</si>
  <si>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</si>
  <si>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</si>
  <si>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</si>
  <si>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</si>
  <si>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</si>
  <si>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</si>
  <si>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</si>
  <si>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</si>
  <si>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</si>
  <si>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</si>
  <si>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</si>
  <si>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</si>
  <si>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</si>
  <si>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</si>
  <si>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</si>
  <si>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</si>
  <si>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</si>
  <si>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</si>
  <si>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</si>
  <si>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</si>
  <si>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</si>
  <si>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</si>
  <si>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</si>
  <si>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</si>
  <si>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</si>
  <si>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</si>
  <si>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</si>
  <si>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</si>
  <si>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</si>
  <si>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</si>
  <si>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</si>
  <si>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</si>
  <si>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</si>
  <si>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</si>
  <si>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</si>
  <si>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</si>
  <si>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</si>
  <si>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</si>
  <si>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</si>
  <si>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</si>
  <si>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</si>
  <si>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</si>
  <si>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</si>
  <si>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</si>
  <si>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</si>
  <si>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</si>
  <si>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</si>
  <si>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</si>
  <si>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</si>
  <si>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</si>
  <si>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</si>
  <si>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</si>
  <si>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</si>
  <si>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</si>
  <si>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</si>
  <si>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</si>
  <si>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</si>
  <si>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</si>
  <si>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</si>
  <si>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</si>
  <si>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</si>
  <si>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</si>
  <si>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</si>
  <si>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</si>
  <si>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</si>
  <si>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</si>
  <si>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</si>
  <si>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</si>
  <si>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</si>
  <si>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</si>
  <si>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</si>
  <si>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</si>
  <si>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</si>
  <si>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</si>
  <si>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</si>
  <si>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</si>
  <si>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</si>
  <si>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</si>
  <si>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</si>
  <si>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</si>
  <si>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</si>
  <si>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</si>
  <si>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</si>
  <si>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</si>
  <si>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</si>
  <si>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</si>
  <si>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</si>
  <si>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</si>
  <si>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</si>
  <si>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</si>
  <si>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</si>
  <si>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</si>
  <si>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</si>
  <si>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</si>
  <si>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</si>
  <si>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</si>
  <si>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</si>
  <si>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</si>
  <si>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</si>
  <si>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</si>
  <si>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</si>
  <si>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</si>
  <si>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</si>
  <si>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</si>
  <si>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</si>
  <si>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</si>
  <si>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</si>
  <si>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</si>
  <si>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</si>
  <si>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</si>
  <si>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</si>
  <si>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</si>
  <si>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</si>
  <si>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</si>
  <si>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</si>
  <si>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</si>
  <si>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</si>
  <si>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</si>
  <si>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</si>
  <si>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</si>
  <si>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</si>
  <si>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</si>
  <si>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</si>
  <si>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</si>
  <si>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</si>
  <si>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</si>
  <si>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</si>
  <si>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</si>
  <si>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</si>
  <si>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</si>
  <si>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</si>
  <si>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</si>
  <si>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</si>
  <si>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</si>
  <si>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</si>
  <si>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</si>
  <si>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</si>
  <si>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</si>
  <si>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</si>
  <si>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</si>
  <si>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</si>
  <si>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</si>
  <si>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</si>
  <si>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</si>
  <si>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</si>
  <si>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</si>
  <si>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</si>
  <si>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</si>
  <si>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</si>
  <si>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</si>
  <si>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</si>
  <si>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</si>
  <si>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</si>
  <si>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</si>
  <si>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</si>
  <si>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</si>
  <si>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</si>
  <si>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</si>
  <si>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</si>
  <si>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</si>
  <si>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</si>
  <si>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</si>
  <si>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</si>
  <si>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</si>
  <si>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</si>
  <si>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</si>
  <si>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</si>
  <si>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</si>
  <si>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</si>
  <si>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</si>
  <si>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</si>
  <si>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</si>
  <si>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</si>
  <si>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</si>
  <si>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</si>
  <si>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</si>
  <si>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</si>
  <si>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</si>
  <si>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</si>
  <si>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</si>
  <si>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</si>
  <si>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</si>
  <si>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</si>
  <si>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</si>
  <si>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</si>
  <si>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</si>
  <si>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</si>
  <si>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</si>
  <si>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</si>
  <si>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</si>
  <si>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</si>
  <si>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</si>
  <si>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</si>
  <si>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</si>
  <si>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</si>
  <si>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</si>
  <si>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</si>
  <si>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</si>
  <si>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</si>
  <si>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</si>
  <si>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</si>
  <si>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</si>
  <si>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</si>
  <si>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</si>
  <si>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</si>
  <si>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</si>
  <si>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</si>
  <si>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</si>
  <si>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</si>
  <si>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</si>
  <si>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</si>
  <si>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</si>
  <si>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</si>
  <si>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</si>
  <si>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</si>
  <si>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</si>
  <si>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</si>
  <si>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</si>
  <si>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</si>
  <si>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</si>
  <si>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</si>
  <si>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</si>
  <si>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</si>
  <si>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</si>
  <si>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</si>
  <si>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</si>
  <si>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</si>
  <si>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</si>
  <si>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</si>
  <si>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</si>
  <si>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</si>
  <si>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</si>
  <si>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</si>
  <si>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</si>
  <si>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</si>
  <si>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</si>
  <si>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</si>
  <si>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</si>
  <si>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</si>
  <si>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</si>
  <si>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</si>
  <si>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</si>
  <si>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</si>
  <si>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</si>
  <si>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</si>
  <si>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</si>
  <si>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</si>
  <si>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</si>
  <si>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</si>
  <si>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</si>
  <si>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</si>
  <si>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</si>
  <si>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</si>
  <si>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</si>
  <si>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</si>
  <si>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</si>
  <si>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</si>
  <si>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</si>
  <si>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</si>
  <si>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</si>
  <si>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</si>
  <si>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</si>
  <si>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</si>
  <si>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</si>
  <si>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</si>
  <si>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</si>
  <si>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</si>
  <si>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</si>
  <si>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</si>
  <si>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</si>
  <si>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</si>
  <si>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</si>
  <si>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</si>
  <si>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</si>
  <si>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</si>
  <si>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</si>
  <si>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</si>
  <si>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</si>
  <si>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</si>
  <si>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</si>
  <si>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</si>
  <si>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</si>
  <si>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</si>
  <si>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</si>
  <si>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</si>
  <si>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</si>
  <si>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</si>
  <si>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</si>
  <si>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</si>
  <si>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</si>
  <si>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</si>
  <si>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</si>
  <si>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</si>
  <si>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</si>
  <si>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</si>
  <si>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</si>
  <si>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</si>
  <si>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</si>
  <si>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</si>
  <si>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</si>
  <si>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</si>
  <si>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</si>
  <si>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</si>
  <si>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</si>
  <si>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</si>
  <si>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</si>
  <si>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</si>
  <si>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</si>
  <si>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</si>
  <si>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</si>
  <si>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</si>
  <si>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</si>
  <si>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</si>
  <si>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</si>
  <si>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</si>
  <si>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</si>
  <si>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</si>
  <si>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</si>
  <si>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</si>
  <si>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</si>
  <si>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</si>
  <si>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</si>
  <si>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</si>
  <si>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</si>
  <si>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</si>
  <si>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</si>
  <si>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</si>
  <si>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</si>
  <si>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</si>
  <si>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</si>
  <si>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</si>
  <si>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</si>
  <si>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</si>
  <si>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</si>
  <si>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</si>
  <si>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</si>
  <si>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</si>
  <si>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</si>
  <si>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</si>
  <si>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</si>
  <si>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</si>
  <si>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</si>
  <si>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</si>
  <si>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</si>
  <si>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</si>
  <si>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</si>
  <si>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</si>
  <si>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</si>
  <si>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</si>
  <si>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</si>
  <si>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</si>
  <si>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</si>
  <si>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</si>
  <si>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</si>
  <si>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</si>
  <si>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</si>
  <si>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</si>
  <si>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</si>
  <si>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</si>
  <si>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</si>
  <si>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</si>
  <si>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</si>
  <si>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</si>
  <si>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</si>
  <si>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</si>
  <si>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</si>
  <si>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</si>
  <si>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</si>
  <si>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</si>
  <si>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</si>
  <si>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</si>
  <si>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</si>
  <si>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</si>
  <si>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</si>
  <si>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</si>
  <si>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</si>
  <si>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</si>
  <si>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</si>
  <si>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</si>
  <si>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</si>
  <si>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</si>
  <si>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</si>
  <si>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</si>
  <si>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</si>
  <si>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</si>
  <si>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</si>
  <si>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</si>
  <si>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</si>
  <si>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</si>
  <si>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</si>
  <si>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</si>
  <si>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</si>
  <si>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</si>
  <si>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</si>
  <si>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</si>
  <si>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</si>
  <si>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</si>
  <si>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</si>
  <si>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</si>
  <si>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</si>
  <si>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</si>
  <si>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</si>
  <si>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</si>
  <si>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</si>
  <si>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</si>
  <si>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</si>
  <si>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</si>
  <si>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</si>
  <si>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</si>
  <si>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</si>
  <si>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</si>
  <si>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</si>
  <si>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</si>
  <si>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</si>
  <si>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</si>
  <si>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</si>
  <si>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</si>
  <si>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</si>
  <si>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</si>
  <si>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</si>
  <si>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</si>
  <si>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</si>
  <si>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</si>
  <si>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</si>
  <si>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</si>
  <si>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</si>
  <si>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</si>
  <si>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</si>
  <si>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</si>
  <si>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</si>
  <si>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</si>
  <si>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</si>
  <si>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</si>
  <si>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</si>
  <si>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</si>
  <si>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</si>
  <si>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</si>
  <si>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</si>
  <si>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</si>
  <si>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</si>
  <si>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</si>
  <si>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</si>
  <si>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</si>
  <si>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</si>
  <si>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</si>
  <si>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</si>
  <si>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</si>
  <si>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</si>
  <si>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</si>
  <si>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</si>
  <si>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</si>
  <si>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</si>
  <si>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</si>
  <si>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</si>
  <si>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</si>
  <si>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</si>
  <si>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</si>
  <si>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</si>
  <si>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</si>
  <si>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</si>
  <si>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</si>
  <si>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</si>
  <si>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</si>
  <si>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</si>
  <si>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</si>
  <si>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</si>
  <si>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</si>
  <si>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</si>
  <si>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</si>
  <si>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</si>
  <si>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</si>
  <si>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</si>
  <si>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</si>
  <si>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</si>
  <si>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</si>
  <si>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</si>
  <si>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</si>
  <si>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</si>
  <si>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</si>
  <si>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</si>
  <si>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</si>
  <si>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</si>
  <si>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</si>
  <si>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</si>
  <si>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</si>
  <si>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</si>
  <si>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</si>
  <si>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</si>
  <si>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</si>
  <si>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</si>
  <si>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</si>
  <si>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</si>
  <si>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</si>
  <si>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</si>
  <si>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</si>
  <si>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</si>
  <si>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</si>
  <si>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</si>
  <si>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</si>
  <si>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</si>
  <si>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</si>
  <si>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</si>
  <si>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</si>
  <si>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</si>
  <si>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</si>
  <si>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</si>
  <si>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</si>
  <si>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</si>
  <si>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</si>
  <si>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</si>
  <si>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</si>
  <si>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</si>
  <si>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</si>
  <si>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</si>
  <si>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</si>
  <si>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</si>
  <si>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</si>
  <si>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</si>
  <si>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</si>
  <si>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</si>
  <si>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</si>
  <si>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</si>
  <si>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</si>
  <si>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</si>
  <si>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</si>
  <si>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</si>
  <si>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</si>
  <si>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</si>
  <si>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</si>
  <si>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</si>
  <si>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</si>
  <si>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</si>
  <si>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</si>
  <si>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</si>
  <si>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</si>
  <si>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</si>
  <si>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</si>
  <si>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</si>
  <si>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</si>
  <si>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</si>
  <si>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</si>
  <si>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</si>
  <si>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</si>
  <si>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</si>
  <si>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</si>
  <si>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</si>
  <si>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</si>
  <si>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</si>
  <si>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</si>
  <si>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</si>
  <si>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</si>
  <si>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</si>
  <si>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</si>
  <si>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</si>
  <si>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</si>
  <si>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</si>
  <si>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</si>
  <si>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</si>
  <si>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</si>
  <si>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</si>
  <si>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</si>
  <si>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</si>
  <si>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</si>
  <si>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</si>
  <si>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</si>
  <si>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</si>
  <si>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</si>
  <si>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</si>
  <si>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</si>
  <si>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</si>
  <si>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</si>
  <si>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</si>
  <si>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</si>
  <si>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</si>
  <si>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</si>
  <si>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</si>
  <si>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</si>
  <si>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</si>
  <si>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</si>
  <si>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</si>
  <si>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</si>
  <si>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</si>
  <si>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</si>
  <si>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</si>
  <si>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</si>
  <si>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</si>
  <si>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</si>
  <si>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</si>
  <si>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</si>
  <si>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</si>
  <si>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</si>
  <si>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</si>
  <si>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</si>
  <si>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</si>
  <si>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</si>
  <si>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</si>
  <si>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</si>
  <si>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</si>
  <si>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</si>
  <si>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</si>
  <si>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</si>
  <si>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</si>
  <si>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</si>
  <si>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</si>
  <si>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</si>
  <si>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</si>
  <si>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</si>
  <si>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</si>
  <si>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</si>
  <si>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</si>
  <si>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</si>
  <si>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</si>
  <si>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</si>
  <si>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</si>
  <si>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</si>
  <si>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</si>
  <si>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</si>
  <si>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</si>
  <si>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</si>
  <si>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</si>
  <si>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</si>
  <si>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</si>
  <si>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</si>
  <si>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</si>
  <si>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</si>
  <si>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</si>
  <si>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</si>
  <si>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</si>
  <si>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</si>
  <si>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</si>
  <si>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</si>
  <si>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</si>
  <si>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</si>
  <si>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</si>
  <si>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</si>
  <si>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</si>
  <si>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</si>
  <si>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</si>
  <si>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</si>
  <si>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</si>
  <si>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</si>
  <si>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</si>
  <si>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</si>
  <si>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</si>
  <si>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</si>
  <si>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</si>
  <si>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</si>
  <si>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</si>
  <si>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</si>
  <si>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</si>
  <si>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</si>
  <si>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</si>
  <si>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</si>
  <si>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</si>
  <si>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</si>
  <si>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</si>
  <si>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</si>
  <si>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</si>
  <si>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</si>
  <si>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</si>
  <si>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</si>
  <si>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</si>
  <si>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</si>
  <si>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</si>
  <si>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</si>
  <si>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</si>
  <si>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</si>
  <si>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</si>
  <si>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</si>
  <si>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</si>
  <si>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</si>
  <si>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</si>
  <si>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</si>
  <si>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</si>
  <si>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</si>
  <si>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</si>
  <si>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</si>
  <si>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</si>
  <si>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</si>
  <si>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</si>
  <si>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</si>
  <si>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</si>
  <si>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</si>
  <si>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</si>
  <si>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</si>
  <si>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</si>
  <si>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</si>
  <si>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</si>
  <si>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</si>
  <si>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</si>
  <si>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</si>
  <si>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</si>
  <si>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</si>
  <si>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</si>
  <si>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</si>
  <si>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</si>
  <si>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</si>
  <si>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</si>
  <si>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</si>
  <si>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</si>
  <si>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</si>
  <si>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</si>
  <si>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</si>
  <si>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</si>
  <si>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</si>
  <si>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</si>
  <si>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</si>
  <si>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</si>
  <si>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</si>
  <si>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</si>
  <si>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</si>
  <si>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</si>
  <si>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</si>
  <si>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</si>
  <si>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</si>
  <si>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</si>
  <si>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</si>
  <si>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</si>
  <si>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</si>
  <si>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</si>
  <si>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</si>
  <si>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</si>
  <si>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</si>
  <si>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</si>
  <si>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</si>
  <si>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</si>
  <si>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</si>
  <si>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</si>
  <si>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</si>
  <si>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</si>
  <si>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</si>
  <si>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</si>
  <si>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</si>
  <si>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</si>
  <si>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</si>
  <si>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</si>
  <si>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</si>
  <si>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</si>
  <si>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</si>
  <si>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</si>
  <si>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</si>
  <si>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</si>
  <si>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</si>
  <si>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</si>
  <si>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</si>
  <si>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</si>
  <si>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</si>
  <si>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</si>
  <si>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</si>
  <si>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</si>
  <si>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</si>
  <si>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</si>
  <si>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</si>
  <si>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</si>
  <si>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</si>
  <si>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</si>
  <si>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</si>
  <si>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</si>
  <si>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</si>
  <si>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</si>
  <si>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</si>
  <si>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</si>
  <si>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</si>
  <si>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</si>
  <si>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</si>
  <si>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</si>
  <si>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</si>
  <si>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</si>
  <si>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</si>
  <si>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</si>
  <si>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</si>
  <si>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</si>
  <si>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</si>
  <si>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</si>
  <si>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</si>
  <si>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</si>
  <si>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</si>
  <si>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</si>
  <si>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</si>
  <si>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</si>
  <si>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</si>
  <si>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</si>
  <si>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</si>
  <si>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</si>
  <si>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</si>
  <si>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</si>
  <si>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</si>
  <si>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</si>
  <si>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</si>
  <si>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</si>
  <si>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</si>
  <si>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</si>
  <si>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</si>
  <si>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</si>
  <si>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</si>
  <si>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</si>
  <si>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</si>
  <si>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</si>
  <si>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</si>
  <si>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</si>
  <si>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</si>
  <si>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</si>
  <si>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</si>
  <si>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</si>
  <si>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</si>
  <si>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</si>
  <si>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</si>
  <si>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</si>
  <si>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</si>
  <si>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</si>
  <si>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</si>
  <si>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</si>
  <si>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</si>
  <si>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</si>
  <si>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</si>
  <si>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</si>
  <si>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</si>
  <si>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</si>
  <si>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</si>
  <si>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</si>
  <si>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</si>
  <si>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</si>
  <si>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</si>
  <si>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</si>
  <si>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</si>
  <si>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</si>
  <si>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</si>
  <si>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</si>
  <si>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</si>
  <si>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</si>
  <si>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</si>
  <si>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</si>
  <si>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</si>
  <si>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</si>
  <si>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</si>
  <si>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</si>
  <si>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</si>
  <si>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</si>
  <si>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</si>
  <si>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</si>
  <si>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</si>
  <si>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</si>
  <si>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</si>
  <si>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</si>
  <si>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</si>
  <si>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</si>
  <si>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</si>
  <si>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</si>
  <si>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</si>
  <si>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</si>
  <si>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</si>
  <si>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</si>
  <si>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</si>
  <si>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</si>
  <si>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</si>
  <si>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</si>
  <si>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</si>
  <si>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</si>
  <si>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</si>
  <si>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</si>
  <si>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</si>
  <si>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</si>
  <si>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</si>
  <si>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</si>
  <si>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</si>
  <si>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</si>
  <si>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</si>
  <si>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</si>
  <si>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</si>
  <si>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</si>
  <si>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</si>
  <si>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</si>
  <si>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</si>
  <si>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</si>
  <si>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</si>
  <si>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</si>
  <si>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</si>
  <si>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</si>
  <si>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</si>
  <si>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</si>
  <si>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</si>
  <si>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</si>
  <si>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</si>
  <si>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</si>
  <si>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</si>
  <si>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</si>
  <si>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</si>
  <si>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</si>
  <si>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</si>
  <si>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</si>
  <si>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</si>
  <si>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</si>
  <si>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</si>
  <si>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</si>
  <si>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</si>
  <si>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</si>
  <si>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</si>
  <si>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</si>
  <si>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</si>
  <si>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</si>
  <si>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</si>
  <si>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</si>
  <si>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</si>
  <si>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</si>
  <si>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</si>
  <si>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</si>
  <si>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</si>
  <si>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</si>
  <si>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</si>
  <si>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</si>
  <si>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</si>
  <si>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</si>
  <si>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</si>
  <si>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</si>
  <si>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</si>
  <si>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</si>
  <si>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</si>
  <si>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</si>
  <si>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</si>
  <si>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</si>
  <si>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</si>
  <si>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</si>
  <si>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</si>
  <si>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</si>
  <si>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</si>
  <si>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</si>
  <si>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</si>
  <si>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</si>
  <si>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</si>
  <si>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</si>
  <si>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</si>
  <si>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</si>
  <si>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</si>
  <si>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</si>
  <si>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</si>
  <si>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</si>
  <si>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</si>
  <si>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</si>
  <si>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</si>
  <si>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</si>
  <si>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</si>
  <si>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</si>
  <si>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</si>
  <si>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</si>
  <si>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</si>
  <si>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</si>
  <si>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</si>
  <si>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</si>
  <si>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</si>
  <si>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</si>
  <si>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</si>
  <si>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</si>
  <si>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</si>
  <si>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</si>
  <si>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</si>
  <si>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</si>
  <si>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</si>
  <si>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</si>
  <si>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</si>
  <si>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</si>
  <si>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</si>
  <si>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</si>
  <si>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</si>
  <si>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</si>
  <si>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</si>
  <si>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</si>
  <si>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</si>
  <si>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</si>
  <si>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</si>
  <si>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</si>
  <si>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</si>
  <si>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</si>
  <si>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</si>
  <si>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</si>
  <si>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</si>
  <si>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</si>
  <si>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</si>
  <si>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</si>
  <si>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</si>
  <si>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</si>
  <si>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</si>
  <si>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</si>
  <si>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</si>
  <si>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</si>
  <si>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</si>
  <si>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</si>
  <si>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</si>
  <si>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</si>
  <si>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</si>
  <si>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</si>
  <si>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</si>
  <si>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</si>
  <si>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</si>
  <si>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</si>
  <si>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</si>
  <si>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</si>
  <si>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</si>
  <si>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</si>
  <si>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</si>
  <si>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</si>
  <si>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</si>
  <si>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</si>
  <si>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</si>
  <si>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</si>
  <si>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</si>
  <si>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</si>
  <si>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</si>
  <si>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</si>
  <si>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</si>
  <si>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</si>
  <si>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</si>
  <si>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</si>
  <si>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</si>
  <si>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</si>
  <si>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</si>
  <si>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</si>
  <si>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</si>
  <si>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</si>
  <si>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</si>
  <si>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</si>
  <si>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</si>
  <si>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</si>
  <si>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</si>
  <si>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</si>
  <si>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</si>
  <si>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</si>
  <si>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</si>
  <si>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</si>
  <si>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</si>
  <si>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</si>
  <si>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</si>
  <si>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</si>
  <si>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</si>
  <si>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</si>
  <si>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</si>
  <si>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</si>
  <si>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</si>
  <si>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</si>
  <si>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</si>
  <si>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</si>
  <si>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</si>
  <si>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</si>
  <si>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</si>
  <si>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</si>
  <si>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</si>
  <si>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</si>
  <si>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</si>
  <si>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</si>
  <si>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</si>
  <si>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</si>
  <si>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</si>
  <si>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</si>
  <si>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</si>
  <si>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</si>
  <si>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</si>
  <si>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</si>
  <si>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</si>
  <si>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</si>
  <si>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</si>
  <si>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</si>
  <si>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</si>
  <si>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</si>
  <si>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</si>
  <si>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</si>
  <si>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</si>
  <si>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</si>
  <si>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</si>
  <si>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</si>
  <si>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</si>
  <si>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</si>
  <si>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</si>
  <si>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</si>
  <si>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</si>
  <si>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</si>
  <si>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</si>
  <si>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</si>
  <si>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</si>
  <si>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</si>
  <si>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</si>
  <si>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</si>
  <si>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</si>
  <si>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</si>
  <si>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</si>
  <si>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</si>
  <si>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</si>
  <si>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</si>
  <si>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</si>
  <si>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</si>
  <si>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</si>
  <si>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</si>
  <si>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</si>
  <si>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</si>
  <si>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</si>
  <si>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</si>
  <si>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</si>
  <si>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</si>
  <si>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</si>
  <si>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</si>
  <si>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</si>
  <si>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</si>
  <si>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</si>
  <si>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</si>
  <si>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</si>
  <si>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</si>
  <si>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</si>
  <si>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</si>
  <si>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</si>
  <si>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</si>
  <si>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</si>
  <si>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</si>
  <si>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</si>
  <si>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</si>
  <si>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</si>
  <si>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</si>
  <si>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</si>
  <si>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</si>
  <si>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</si>
  <si>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</si>
  <si>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</si>
  <si>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</si>
  <si>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</si>
  <si>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</si>
  <si>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</si>
  <si>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</si>
  <si>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</si>
  <si>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</si>
  <si>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</si>
  <si>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</si>
  <si>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</si>
  <si>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</si>
  <si>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</si>
  <si>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</si>
  <si>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</si>
  <si>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</si>
  <si>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</si>
  <si>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</si>
  <si>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</si>
  <si>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</si>
  <si>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</si>
  <si>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</si>
  <si>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</si>
  <si>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</si>
  <si>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</si>
  <si>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</si>
  <si>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</si>
  <si>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</si>
  <si>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</si>
  <si>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</si>
  <si>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</si>
  <si>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</si>
  <si>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</si>
  <si>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</si>
  <si>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</si>
  <si>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</si>
  <si>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</si>
  <si>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</si>
  <si>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</si>
  <si>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</si>
  <si>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</si>
  <si>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</si>
  <si>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</si>
  <si>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</si>
  <si>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</si>
  <si>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</si>
  <si>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</si>
  <si>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</si>
  <si>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</si>
  <si>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</si>
  <si>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</si>
  <si>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</si>
  <si>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</si>
  <si>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</si>
  <si>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</si>
  <si>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</si>
  <si>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</si>
  <si>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</si>
  <si>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</si>
  <si>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</si>
  <si>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</si>
  <si>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</si>
  <si>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</si>
  <si>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</si>
  <si>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</si>
  <si>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</si>
  <si>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</si>
  <si>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</si>
  <si>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</si>
  <si>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</si>
  <si>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</si>
  <si>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</si>
  <si>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</si>
  <si>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</si>
  <si>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</si>
  <si>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</si>
  <si>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</si>
  <si>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</si>
  <si>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</si>
  <si>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</si>
  <si>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</si>
  <si>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</si>
  <si>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</si>
  <si>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</si>
  <si>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</si>
  <si>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</si>
  <si>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</si>
  <si>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</si>
  <si>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</si>
  <si>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</si>
  <si>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</si>
  <si>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</si>
  <si>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</si>
  <si>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</si>
  <si>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</si>
  <si>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</si>
  <si>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</si>
  <si>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</si>
  <si>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</si>
  <si>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</si>
  <si>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</si>
  <si>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</si>
  <si>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</si>
  <si>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</si>
  <si>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</si>
  <si>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</si>
  <si>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</si>
  <si>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</si>
  <si>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</si>
  <si>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</si>
  <si>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</si>
  <si>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</si>
  <si>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</si>
  <si>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</si>
  <si>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</si>
  <si>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</si>
  <si>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</si>
  <si>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</si>
  <si>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</si>
  <si>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</si>
  <si>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</si>
  <si>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</si>
  <si>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</si>
  <si>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</si>
  <si>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</si>
  <si>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</si>
  <si>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</si>
  <si>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</si>
  <si>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</si>
  <si>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</si>
  <si>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</si>
  <si>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</si>
  <si>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</si>
  <si>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</si>
  <si>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</si>
  <si>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</si>
  <si>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</si>
  <si>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</si>
  <si>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</si>
  <si>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</si>
  <si>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</si>
  <si>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</si>
  <si>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</si>
  <si>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</si>
  <si>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</si>
  <si>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</si>
  <si>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</si>
  <si>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</si>
  <si>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</si>
  <si>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</si>
  <si>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</si>
  <si>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</si>
  <si>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</si>
  <si>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</si>
  <si>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</si>
  <si>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</si>
  <si>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</si>
  <si>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</si>
  <si>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</si>
  <si>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</si>
  <si>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</si>
  <si>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</si>
  <si>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</si>
  <si>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</si>
  <si>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</si>
  <si>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</si>
  <si>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</si>
  <si>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</si>
  <si>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</si>
  <si>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</si>
  <si>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</si>
  <si>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</si>
  <si>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</si>
  <si>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</si>
  <si>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</si>
  <si>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</si>
  <si>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</si>
  <si>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</si>
  <si>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</si>
  <si>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</si>
  <si>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</si>
  <si>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</si>
  <si>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</si>
  <si>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</si>
  <si>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</si>
  <si>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</si>
  <si>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</si>
  <si>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</si>
  <si>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</si>
  <si>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</si>
  <si>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</si>
  <si>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</si>
  <si>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</si>
  <si>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</si>
  <si>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</si>
  <si>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</si>
  <si>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</si>
  <si>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</si>
  <si>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</si>
  <si>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</si>
  <si>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</si>
  <si>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</si>
  <si>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</si>
  <si>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</si>
  <si>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</si>
  <si>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</si>
  <si>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</si>
  <si>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</si>
  <si>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</si>
  <si>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</si>
  <si>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</si>
  <si>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</si>
  <si>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</si>
  <si>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</si>
  <si>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</si>
  <si>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</si>
  <si>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</si>
  <si>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</si>
  <si>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</si>
  <si>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</si>
  <si>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</si>
  <si>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</si>
  <si>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</si>
  <si>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</si>
  <si>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</si>
  <si>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</si>
  <si>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</si>
  <si>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</si>
  <si>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</si>
  <si>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</si>
  <si>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</si>
  <si>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</si>
  <si>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</si>
  <si>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</si>
  <si>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</si>
  <si>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</si>
  <si>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</si>
  <si>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</si>
  <si>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</si>
  <si>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</si>
  <si>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</si>
  <si>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</si>
  <si>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</si>
  <si>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</si>
  <si>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</si>
  <si>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</si>
  <si>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</si>
  <si>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</si>
  <si>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</si>
  <si>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</si>
  <si>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</si>
  <si>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</si>
  <si>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</si>
  <si>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</si>
  <si>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</si>
  <si>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</si>
  <si>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</si>
  <si>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</si>
  <si>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</si>
  <si>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</si>
  <si>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</si>
  <si>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</si>
  <si>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</si>
  <si>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</si>
  <si>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</si>
  <si>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</si>
  <si>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</si>
  <si>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</si>
  <si>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</si>
  <si>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</si>
  <si>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</si>
  <si>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</si>
  <si>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</si>
  <si>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</si>
  <si>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</si>
  <si>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</si>
  <si>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</si>
  <si>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</si>
  <si>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</si>
  <si>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</si>
  <si>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</si>
  <si>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</si>
  <si>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</si>
  <si>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</si>
  <si>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</si>
  <si>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</si>
  <si>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</si>
  <si>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</si>
  <si>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</si>
  <si>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</si>
  <si>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</si>
  <si>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</si>
  <si>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</si>
  <si>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</si>
  <si>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</si>
  <si>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</si>
  <si>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</si>
  <si>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</si>
  <si>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</si>
  <si>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</si>
  <si>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</si>
  <si>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</si>
  <si>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</si>
  <si>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</si>
  <si>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</si>
  <si>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</si>
  <si>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</si>
  <si>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</si>
  <si>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</si>
  <si>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</si>
  <si>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</si>
  <si>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</si>
  <si>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</si>
  <si>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</si>
  <si>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</si>
  <si>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</si>
  <si>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</si>
  <si>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</si>
  <si>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</si>
  <si>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</si>
  <si>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</si>
  <si>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</si>
  <si>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</si>
  <si>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</si>
  <si>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</si>
  <si>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</si>
  <si>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</si>
  <si>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</si>
  <si>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</si>
  <si>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</si>
  <si>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</si>
  <si>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</si>
  <si>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</si>
  <si>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</si>
  <si>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</si>
  <si>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</si>
  <si>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</si>
  <si>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</si>
  <si>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</si>
  <si>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</si>
  <si>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</si>
  <si>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</si>
  <si>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</si>
  <si>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</si>
  <si>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</si>
  <si>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</si>
  <si>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</si>
  <si>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</si>
  <si>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</si>
  <si>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</si>
  <si>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</si>
  <si>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</si>
  <si>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</si>
  <si>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</si>
  <si>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</si>
  <si>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</si>
  <si>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</si>
  <si>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</si>
  <si>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</si>
  <si>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</si>
  <si>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</si>
  <si>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</si>
  <si>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</si>
  <si>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</si>
  <si>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</si>
  <si>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</si>
  <si>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</si>
  <si>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</si>
  <si>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</si>
  <si>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</si>
  <si>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</si>
  <si>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</si>
  <si>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</si>
  <si>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</si>
  <si>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</si>
  <si>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</si>
  <si>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</si>
  <si>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</si>
  <si>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</si>
  <si>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</si>
  <si>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</si>
  <si>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</si>
  <si>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</si>
  <si>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</si>
  <si>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</si>
  <si>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</si>
  <si>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</si>
  <si>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</si>
  <si>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</si>
  <si>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</si>
  <si>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</si>
  <si>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</si>
  <si>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</si>
  <si>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</si>
  <si>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</si>
  <si>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</si>
  <si>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</si>
  <si>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</si>
  <si>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</si>
  <si>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</si>
  <si>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</si>
  <si>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</si>
  <si>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</si>
  <si>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</si>
  <si>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</si>
  <si>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</si>
  <si>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</si>
  <si>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</si>
  <si>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</si>
  <si>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</si>
  <si>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</si>
  <si>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</si>
  <si>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</si>
  <si>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</si>
  <si>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</si>
  <si>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</si>
  <si>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</si>
  <si>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</si>
  <si>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</si>
  <si>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</si>
  <si>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</si>
  <si>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</si>
  <si>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</si>
  <si>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</si>
  <si>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</si>
  <si>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</si>
  <si>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</si>
  <si>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</si>
  <si>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</si>
  <si>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</si>
  <si>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</si>
  <si>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</si>
  <si>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</si>
  <si>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</si>
  <si>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</si>
  <si>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</si>
  <si>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</si>
  <si>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</si>
  <si>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</si>
  <si>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</si>
  <si>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</si>
  <si>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</si>
  <si>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</si>
  <si>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</si>
  <si>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</si>
  <si>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</si>
  <si>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</si>
  <si>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</si>
  <si>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</si>
  <si>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</si>
  <si>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</si>
  <si>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</si>
  <si>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</si>
  <si>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</si>
  <si>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</si>
  <si>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</si>
  <si>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</si>
  <si>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</si>
  <si>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</si>
  <si>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</si>
  <si>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</si>
  <si>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</si>
  <si>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</si>
  <si>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</si>
  <si>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</si>
  <si>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</si>
  <si>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</si>
  <si>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</si>
  <si>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</si>
  <si>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</si>
  <si>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</si>
  <si>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</si>
  <si>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</si>
  <si>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</si>
  <si>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</si>
  <si>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</si>
  <si>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</si>
  <si>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</si>
  <si>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</si>
  <si>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</si>
  <si>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</si>
  <si>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</si>
  <si>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</si>
  <si>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</si>
  <si>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</si>
  <si>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</si>
  <si>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</si>
  <si>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</si>
  <si>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</si>
  <si>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</si>
  <si>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</si>
  <si>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</si>
  <si>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</si>
  <si>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</si>
  <si>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</si>
  <si>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</si>
  <si>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</si>
  <si>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</si>
  <si>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</si>
  <si>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</si>
  <si>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</si>
  <si>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</si>
  <si>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</si>
  <si>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</si>
  <si>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</si>
  <si>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</si>
  <si>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</si>
  <si>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</si>
  <si>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</si>
  <si>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</si>
  <si>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</si>
  <si>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</si>
  <si>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</si>
  <si>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</si>
  <si>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</si>
  <si>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</si>
  <si>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</si>
  <si>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</si>
  <si>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</si>
  <si>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</si>
  <si>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</si>
  <si>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</si>
  <si>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</si>
  <si>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</si>
  <si>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</si>
  <si>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</si>
  <si>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</si>
  <si>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</si>
  <si>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</si>
  <si>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</si>
  <si>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</si>
  <si>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</si>
  <si>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</si>
  <si>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</si>
  <si>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</si>
  <si>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</si>
  <si>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</si>
  <si>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</si>
  <si>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</si>
  <si>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</si>
  <si>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</si>
  <si>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</si>
  <si>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</si>
  <si>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</si>
  <si>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</si>
  <si>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</si>
  <si>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</si>
  <si>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</si>
  <si>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</si>
  <si>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</si>
  <si>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</si>
  <si>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</si>
  <si>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</si>
  <si>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</si>
  <si>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</si>
  <si>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</si>
  <si>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</si>
  <si>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</si>
  <si>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</si>
  <si>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</si>
  <si>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</si>
  <si>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</si>
  <si>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</si>
  <si>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</si>
  <si>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</si>
  <si>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</si>
  <si>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</si>
  <si>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</si>
  <si>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</si>
  <si>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</si>
  <si>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</si>
  <si>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</si>
  <si>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</si>
  <si>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</si>
  <si>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</si>
  <si>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</si>
  <si>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</si>
  <si>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</si>
  <si>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</si>
  <si>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</si>
  <si>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</si>
  <si>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</si>
  <si>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</si>
  <si>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</si>
  <si>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</si>
  <si>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</si>
  <si>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</si>
  <si>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</si>
  <si>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</si>
  <si>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</si>
  <si>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</si>
  <si>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</si>
  <si>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</si>
  <si>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</si>
  <si>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</si>
  <si>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</si>
  <si>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</si>
  <si>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</si>
  <si>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</si>
  <si>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</si>
  <si>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</si>
  <si>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</si>
  <si>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</si>
  <si>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</si>
  <si>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</si>
  <si>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</si>
  <si>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</si>
  <si>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</si>
  <si>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</si>
  <si>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</si>
  <si>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</si>
  <si>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</si>
  <si>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</si>
  <si>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</si>
  <si>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</si>
  <si>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</si>
  <si>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</si>
  <si>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</si>
  <si>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</si>
  <si>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</si>
  <si>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</si>
  <si>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</si>
  <si>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</si>
  <si>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</si>
  <si>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</si>
  <si>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</si>
  <si>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</si>
  <si>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</si>
  <si>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</si>
  <si>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</si>
  <si>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</si>
  <si>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</si>
  <si>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</si>
  <si>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</si>
  <si>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</si>
  <si>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</si>
  <si>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</si>
  <si>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</si>
  <si>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</si>
  <si>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</si>
  <si>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</si>
  <si>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</si>
  <si>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</si>
  <si>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</si>
  <si>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</si>
  <si>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</si>
  <si>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</si>
  <si>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</si>
  <si>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</si>
  <si>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</si>
  <si>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</si>
  <si>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</si>
  <si>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</si>
  <si>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</si>
  <si>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</si>
  <si>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</si>
  <si>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</si>
  <si>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</si>
  <si>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</si>
  <si>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</si>
  <si>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</si>
  <si>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</si>
  <si>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</si>
  <si>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</si>
  <si>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</si>
  <si>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</si>
  <si>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</si>
  <si>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</si>
  <si>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</si>
  <si>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</si>
  <si>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</si>
  <si>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</si>
  <si>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</si>
  <si>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</si>
  <si>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</si>
  <si>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</si>
  <si>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</si>
  <si>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</si>
  <si>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</si>
  <si>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</si>
  <si>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</si>
  <si>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</si>
  <si>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</si>
  <si>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</si>
  <si>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</si>
  <si>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</si>
  <si>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</si>
  <si>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</si>
  <si>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</si>
  <si>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</si>
  <si>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</si>
  <si>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</si>
  <si>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</si>
  <si>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</si>
  <si>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</si>
  <si>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</si>
  <si>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</si>
  <si>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</si>
  <si>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</si>
  <si>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</si>
  <si>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</si>
  <si>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</si>
  <si>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</si>
  <si>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</si>
  <si>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</si>
  <si>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</si>
  <si>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</si>
  <si>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</si>
  <si>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</si>
  <si>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</si>
  <si>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</si>
  <si>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</si>
  <si>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</si>
  <si>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</si>
  <si>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</si>
  <si>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</si>
  <si>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</si>
  <si>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</si>
  <si>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</si>
  <si>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</si>
  <si>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</si>
  <si>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</si>
  <si>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</si>
  <si>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</si>
  <si>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</si>
  <si>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</si>
  <si>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</si>
  <si>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</si>
  <si>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</si>
  <si>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</si>
  <si>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</si>
  <si>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</si>
  <si>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</si>
  <si>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</si>
  <si>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</si>
  <si>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</si>
  <si>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</si>
  <si>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</si>
  <si>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</si>
  <si>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</si>
  <si>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</si>
  <si>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</si>
  <si>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</si>
  <si>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</si>
  <si>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</si>
  <si>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</si>
  <si>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</si>
  <si>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</si>
  <si>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</si>
  <si>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</si>
  <si>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</si>
  <si>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</si>
  <si>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</si>
  <si>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</si>
  <si>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</si>
  <si>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</si>
  <si>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</si>
  <si>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</si>
  <si>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</si>
  <si>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</si>
  <si>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</si>
  <si>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</si>
  <si>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</si>
  <si>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</si>
  <si>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</si>
  <si>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</si>
  <si>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</si>
  <si>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</si>
  <si>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</si>
  <si>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</si>
  <si>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</si>
  <si>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</si>
  <si>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</si>
  <si>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</si>
  <si>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</si>
  <si>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</si>
  <si>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</si>
  <si>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</si>
  <si>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</si>
  <si>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</si>
  <si>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</si>
  <si>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</si>
  <si>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</si>
  <si>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</si>
  <si>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</si>
  <si>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</si>
  <si>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</si>
  <si>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</si>
  <si>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</si>
  <si>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</si>
  <si>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</si>
  <si>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</si>
  <si>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</si>
  <si>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</si>
  <si>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</si>
  <si>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</si>
  <si>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</si>
  <si>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</si>
  <si>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</si>
  <si>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</si>
  <si>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</si>
  <si>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</si>
  <si>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</si>
  <si>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</si>
  <si>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</si>
  <si>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</si>
  <si>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</si>
  <si>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</si>
  <si>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</si>
  <si>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</si>
  <si>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</si>
  <si>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</si>
  <si>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</si>
  <si>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</si>
  <si>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</si>
  <si>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</si>
  <si>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</si>
  <si>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</si>
  <si>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</si>
  <si>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</si>
  <si>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</si>
  <si>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</si>
  <si>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</si>
  <si>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</si>
  <si>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</si>
  <si>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</si>
  <si>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</si>
  <si>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</si>
  <si>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</si>
  <si>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</si>
  <si>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</si>
  <si>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</si>
  <si>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</si>
  <si>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</si>
  <si>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</si>
  <si>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</si>
  <si>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</si>
  <si>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</si>
  <si>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</si>
  <si>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</si>
  <si>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</si>
  <si>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</si>
  <si>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</si>
  <si>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</si>
  <si>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</si>
  <si>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</si>
  <si>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</si>
  <si>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</si>
  <si>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</si>
  <si>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</si>
  <si>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</si>
  <si>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</si>
  <si>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</si>
  <si>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</si>
  <si>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</si>
  <si>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</si>
  <si>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</si>
  <si>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</si>
  <si>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</si>
  <si>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</si>
  <si>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</si>
  <si>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</si>
  <si>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</si>
  <si>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</si>
  <si>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</si>
  <si>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</si>
  <si>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</si>
  <si>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</si>
  <si>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</si>
  <si>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</si>
  <si>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</si>
  <si>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</si>
  <si>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</si>
  <si>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</si>
  <si>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</si>
  <si>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</si>
  <si>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</si>
  <si>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</si>
  <si>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</si>
  <si>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</si>
  <si>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</si>
  <si>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</si>
  <si>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</si>
  <si>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</si>
  <si>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</si>
  <si>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</si>
  <si>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</si>
  <si>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</si>
  <si>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</si>
  <si>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</si>
  <si>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</si>
  <si>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</si>
  <si>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</si>
  <si>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</si>
  <si>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</si>
  <si>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</si>
  <si>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</si>
  <si>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</si>
  <si>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</si>
  <si>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</si>
  <si>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</si>
  <si>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</si>
  <si>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</si>
  <si>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</si>
  <si>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</si>
  <si>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</si>
  <si>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</si>
  <si>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</si>
  <si>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</si>
  <si>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</si>
  <si>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</si>
  <si>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</si>
  <si>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</si>
  <si>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</si>
  <si>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</si>
  <si>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</si>
  <si>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</si>
  <si>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</si>
  <si>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</si>
  <si>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</si>
  <si>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</si>
  <si>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</si>
  <si>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</si>
  <si>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</si>
  <si>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</si>
  <si>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</si>
  <si>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</si>
  <si>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</si>
  <si>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</si>
  <si>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</si>
  <si>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</si>
  <si>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</si>
  <si>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</si>
  <si>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</si>
  <si>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</si>
  <si>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</si>
  <si>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</si>
  <si>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</si>
  <si>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</si>
  <si>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</si>
  <si>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</si>
  <si>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</si>
  <si>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</si>
  <si>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</si>
  <si>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</si>
  <si>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</si>
  <si>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</si>
  <si>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</si>
  <si>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</si>
  <si>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</si>
  <si>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</si>
  <si>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</si>
  <si>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</si>
  <si>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</si>
  <si>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</si>
  <si>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</si>
  <si>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</si>
  <si>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</si>
  <si>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</si>
  <si>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</si>
  <si>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</si>
  <si>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</si>
  <si>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</si>
  <si>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</si>
  <si>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</si>
  <si>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</si>
  <si>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</si>
  <si>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</si>
  <si>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</si>
  <si>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</si>
  <si>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</si>
  <si>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</si>
  <si>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</si>
  <si>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</si>
  <si>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</si>
  <si>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</si>
  <si>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</si>
  <si>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</si>
  <si>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</si>
  <si>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</si>
  <si>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</si>
  <si>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</si>
  <si>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</si>
  <si>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</si>
  <si>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</si>
  <si>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</si>
  <si>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</si>
  <si>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</si>
  <si>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</si>
  <si>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</si>
  <si>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</si>
  <si>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</si>
  <si>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</si>
  <si>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</si>
  <si>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</si>
  <si>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</si>
  <si>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</si>
  <si>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</si>
  <si>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</si>
  <si>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</si>
  <si>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</si>
  <si>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</si>
  <si>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</si>
  <si>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</si>
  <si>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</si>
  <si>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</si>
  <si>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</si>
  <si>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</si>
  <si>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</si>
  <si>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</si>
  <si>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</si>
  <si>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</si>
  <si>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</si>
  <si>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</si>
  <si>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</si>
  <si>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</si>
  <si>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</si>
  <si>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</si>
  <si>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</si>
  <si>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</si>
  <si>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</si>
  <si>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</si>
  <si>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</si>
  <si>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</si>
  <si>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</si>
  <si>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</si>
  <si>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</si>
  <si>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</si>
  <si>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</si>
  <si>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</si>
  <si>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</si>
  <si>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</si>
  <si>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</si>
  <si>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</si>
  <si>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</si>
  <si>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</si>
  <si>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</si>
  <si>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</si>
  <si>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</si>
  <si>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</si>
  <si>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</si>
  <si>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</si>
  <si>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</si>
  <si>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</si>
  <si>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</si>
  <si>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</si>
  <si>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</si>
  <si>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</si>
  <si>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</si>
  <si>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</si>
  <si>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</si>
  <si>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</si>
  <si>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</si>
  <si>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</si>
  <si>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</si>
  <si>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</si>
  <si>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</si>
  <si>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</si>
  <si>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</si>
  <si>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</si>
  <si>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</si>
  <si>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</si>
  <si>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</si>
  <si>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</si>
  <si>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</si>
  <si>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</si>
  <si>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</si>
  <si>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</si>
  <si>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</si>
  <si>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</si>
  <si>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</si>
  <si>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</si>
  <si>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</si>
  <si>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</si>
  <si>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</si>
  <si>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</si>
  <si>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</si>
  <si>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</si>
  <si>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</si>
  <si>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</si>
  <si>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</si>
  <si>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</si>
  <si>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</si>
  <si>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</si>
  <si>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</si>
  <si>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</si>
  <si>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</si>
  <si>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</si>
  <si>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</si>
  <si>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</si>
  <si>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</si>
  <si>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</si>
  <si>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</si>
  <si>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</si>
  <si>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</si>
  <si>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</si>
  <si>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</si>
  <si>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</si>
  <si>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</si>
  <si>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</si>
  <si>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</si>
  <si>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</si>
  <si>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</si>
  <si>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</si>
  <si>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</si>
  <si>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</si>
  <si>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</si>
  <si>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</si>
  <si>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</si>
  <si>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</si>
  <si>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</si>
  <si>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</si>
  <si>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</si>
  <si>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</si>
  <si>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</si>
  <si>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</si>
  <si>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</si>
  <si>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</si>
  <si>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</si>
  <si>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</si>
  <si>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</si>
  <si>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</si>
  <si>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</si>
  <si>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</si>
  <si>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</si>
  <si>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</si>
  <si>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</si>
  <si>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</si>
  <si>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</si>
  <si>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</si>
  <si>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</si>
  <si>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</si>
  <si>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</si>
  <si>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</si>
  <si>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</si>
  <si>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</si>
  <si>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</si>
  <si>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</si>
  <si>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</si>
  <si>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</si>
  <si>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</si>
  <si>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</si>
  <si>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</si>
  <si>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</si>
  <si>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</si>
  <si>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</si>
  <si>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</si>
  <si>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</si>
  <si>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</si>
  <si>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</si>
  <si>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</si>
  <si>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</si>
  <si>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</si>
  <si>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</si>
  <si>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</si>
  <si>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</si>
  <si>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</si>
  <si>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</si>
  <si>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</si>
  <si>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</si>
  <si>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</si>
  <si>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</si>
  <si>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</si>
  <si>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</si>
  <si>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</si>
  <si>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</si>
  <si>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</si>
  <si>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</si>
  <si>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</si>
  <si>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</si>
  <si>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</si>
  <si>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</si>
  <si>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</si>
  <si>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</si>
  <si>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</si>
  <si>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</si>
  <si>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</si>
  <si>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</si>
  <si>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</si>
  <si>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</si>
  <si>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</si>
  <si>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</si>
  <si>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</si>
  <si>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</si>
  <si>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</si>
  <si>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</si>
  <si>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</si>
  <si>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</si>
  <si>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</si>
  <si>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</si>
  <si>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</si>
  <si>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</si>
  <si>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</si>
  <si>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</si>
  <si>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</si>
  <si>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</si>
  <si>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</si>
  <si>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</si>
  <si>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</si>
  <si>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</si>
  <si>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</si>
  <si>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</si>
  <si>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</si>
  <si>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</si>
  <si>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</si>
  <si>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</si>
  <si>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</si>
  <si>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</si>
  <si>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</si>
  <si>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</si>
  <si>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</si>
  <si>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</si>
  <si>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</si>
  <si>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</si>
  <si>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</si>
  <si>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</si>
  <si>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</si>
  <si>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</si>
  <si>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</si>
  <si>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</si>
  <si>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</si>
  <si>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</si>
  <si>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</si>
  <si>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</si>
  <si>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</si>
  <si>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</si>
  <si>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</si>
  <si>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</si>
  <si>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</si>
  <si>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</si>
  <si>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</si>
  <si>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</si>
  <si>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</si>
  <si>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</si>
  <si>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</si>
  <si>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</si>
  <si>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</si>
  <si>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</si>
  <si>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</si>
  <si>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</si>
  <si>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</si>
  <si>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</si>
  <si>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</si>
  <si>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</si>
  <si>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</si>
  <si>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</si>
  <si>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</si>
  <si>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</si>
  <si>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</si>
  <si>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</si>
  <si>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</si>
  <si>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</si>
  <si>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</si>
  <si>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</si>
  <si>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</si>
  <si>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</si>
  <si>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</si>
  <si>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</si>
  <si>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</si>
  <si>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</si>
  <si>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</si>
  <si>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</si>
  <si>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</si>
  <si>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</si>
  <si>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</si>
  <si>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</si>
  <si>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</si>
  <si>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</si>
  <si>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</si>
  <si>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</si>
  <si>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</si>
  <si>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</si>
  <si>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</si>
  <si>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</si>
  <si>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</si>
  <si>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</si>
  <si>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</si>
  <si>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</si>
  <si>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</si>
  <si>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</si>
  <si>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</si>
  <si>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</si>
  <si>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</si>
  <si>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</si>
  <si>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</si>
  <si>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</si>
  <si>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</si>
  <si>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</si>
  <si>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</si>
  <si>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</si>
  <si>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</si>
  <si>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</si>
  <si>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</si>
  <si>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</si>
  <si>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</si>
  <si>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</si>
  <si>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</si>
  <si>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</si>
  <si>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</si>
  <si>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</si>
  <si>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</si>
  <si>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</si>
  <si>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</si>
  <si>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</si>
  <si>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</si>
  <si>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</si>
  <si>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</si>
  <si>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</si>
  <si>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</si>
  <si>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</si>
  <si>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</si>
  <si>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</si>
  <si>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</si>
  <si>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</si>
  <si>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</si>
  <si>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</si>
  <si>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</si>
  <si>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</si>
  <si>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</si>
  <si>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</si>
  <si>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</si>
  <si>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</si>
  <si>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</si>
  <si>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</si>
  <si>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</si>
  <si>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</si>
  <si>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</si>
  <si>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</si>
  <si>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</si>
  <si>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</si>
  <si>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</si>
  <si>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</si>
  <si>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</si>
  <si>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</si>
  <si>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</si>
  <si>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</si>
  <si>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</si>
  <si>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</si>
  <si>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</si>
  <si>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</si>
  <si>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</si>
  <si>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</si>
  <si>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</si>
  <si>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</si>
  <si>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</si>
  <si>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</si>
  <si>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</si>
  <si>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</si>
  <si>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</si>
  <si>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</si>
  <si>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</si>
  <si>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</si>
  <si>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</si>
  <si>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</si>
  <si>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</si>
  <si>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</si>
  <si>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</si>
  <si>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</si>
  <si>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</si>
  <si>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</si>
  <si>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</si>
  <si>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</si>
  <si>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</si>
  <si>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</si>
  <si>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</si>
  <si>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</si>
  <si>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</si>
  <si>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</si>
  <si>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</si>
  <si>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</si>
  <si>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</si>
  <si>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</si>
  <si>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</si>
  <si>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</si>
  <si>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</si>
  <si>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</si>
  <si>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</si>
  <si>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</si>
  <si>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</si>
  <si>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</si>
  <si>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</si>
  <si>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</si>
  <si>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</si>
  <si>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</si>
  <si>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</si>
  <si>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</si>
  <si>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</si>
  <si>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</si>
  <si>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</si>
  <si>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</si>
  <si>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</si>
  <si>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</si>
  <si>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</si>
  <si>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</si>
  <si>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</si>
  <si>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</si>
  <si>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</si>
  <si>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</si>
  <si>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</si>
  <si>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</si>
  <si>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</si>
  <si>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</si>
  <si>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</si>
  <si>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</si>
  <si>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</si>
  <si>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</si>
  <si>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</si>
  <si>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</si>
  <si>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</si>
  <si>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</si>
  <si>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</si>
  <si>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</si>
  <si>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</si>
  <si>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</si>
  <si>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</si>
  <si>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</si>
  <si>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</si>
  <si>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</si>
  <si>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</si>
  <si>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</si>
  <si>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</si>
  <si>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</si>
  <si>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</si>
  <si>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</si>
  <si>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</si>
  <si>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</si>
  <si>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</si>
  <si>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</si>
  <si>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</si>
  <si>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</si>
  <si>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</si>
  <si>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</si>
  <si>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</si>
  <si>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</si>
  <si>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</si>
  <si>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</si>
  <si>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</si>
  <si>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</si>
  <si>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</si>
  <si>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</si>
  <si>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</si>
  <si>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</si>
  <si>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</si>
  <si>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</si>
  <si>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</si>
  <si>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</si>
  <si>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</si>
  <si>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</si>
  <si>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</si>
  <si>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</si>
  <si>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</si>
  <si>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</si>
  <si>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</si>
  <si>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</si>
  <si>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</si>
  <si>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</si>
  <si>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</si>
  <si>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</si>
  <si>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</si>
  <si>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</si>
  <si>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</si>
  <si>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</si>
  <si>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</si>
  <si>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</si>
  <si>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</si>
  <si>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</si>
  <si>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</si>
  <si>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</si>
  <si>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</si>
  <si>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</si>
  <si>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</si>
  <si>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</si>
  <si>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</si>
  <si>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</si>
  <si>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</si>
  <si>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</si>
  <si>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</si>
  <si>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</si>
  <si>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</si>
  <si>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</si>
  <si>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</si>
  <si>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</si>
  <si>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</si>
  <si>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</si>
  <si>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</si>
  <si>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</si>
  <si>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</si>
  <si>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</si>
  <si>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</si>
  <si>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</si>
  <si>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</si>
  <si>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</si>
  <si>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</si>
  <si>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</si>
  <si>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</si>
  <si>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</si>
  <si>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</si>
  <si>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</si>
  <si>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</si>
  <si>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</si>
  <si>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</si>
  <si>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</si>
  <si>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</si>
  <si>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</si>
  <si>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</si>
  <si>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</si>
  <si>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</si>
  <si>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</si>
  <si>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</si>
  <si>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</si>
  <si>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</si>
  <si>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</si>
  <si>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</si>
  <si>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</si>
  <si>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</si>
  <si>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</si>
  <si>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</si>
  <si>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</si>
  <si>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</si>
  <si>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</si>
  <si>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</si>
  <si>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</si>
  <si>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</si>
  <si>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</si>
  <si>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</si>
  <si>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</si>
  <si>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</si>
  <si>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</si>
  <si>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</si>
  <si>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</si>
  <si>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</si>
  <si>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</si>
  <si>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</si>
  <si>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</si>
  <si>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</si>
  <si>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</si>
  <si>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</si>
  <si>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</si>
  <si>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</si>
  <si>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</si>
  <si>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</si>
  <si>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</si>
  <si>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</si>
  <si>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</si>
  <si>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</si>
  <si>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</si>
  <si>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</si>
  <si>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</si>
  <si>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</si>
  <si>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</si>
  <si>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</si>
  <si>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</si>
  <si>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</si>
  <si>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</si>
  <si>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</si>
  <si>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</si>
  <si>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</si>
  <si>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</si>
  <si>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</si>
  <si>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</si>
  <si>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</si>
  <si>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</si>
  <si>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</si>
  <si>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</si>
  <si>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</si>
  <si>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</si>
  <si>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</si>
  <si>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</si>
  <si>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</si>
  <si>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</si>
  <si>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</si>
  <si>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</si>
  <si>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</si>
  <si>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</si>
  <si>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</si>
  <si>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</si>
  <si>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</si>
  <si>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</si>
  <si>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</si>
  <si>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</si>
  <si>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</si>
  <si>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</si>
  <si>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</si>
  <si>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</si>
  <si>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</si>
  <si>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</si>
  <si>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</si>
  <si>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</si>
  <si>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</si>
  <si>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</si>
  <si>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</si>
  <si>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</si>
  <si>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</si>
  <si>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</si>
  <si>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</si>
  <si>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</si>
  <si>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</si>
  <si>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</si>
  <si>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</si>
  <si>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</si>
  <si>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</si>
  <si>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</si>
  <si>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</si>
  <si>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</si>
  <si>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</si>
  <si>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</si>
  <si>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</si>
  <si>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</si>
  <si>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</si>
  <si>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</si>
  <si>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</si>
  <si>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</si>
  <si>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</si>
  <si>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</si>
  <si>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</si>
  <si>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</si>
  <si>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</si>
  <si>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</si>
  <si>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</si>
  <si>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</si>
  <si>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</si>
  <si>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</si>
  <si>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</si>
  <si>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</si>
  <si>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</si>
  <si>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</si>
  <si>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</si>
  <si>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</si>
  <si>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</si>
  <si>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</si>
  <si>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</si>
  <si>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</si>
  <si>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</si>
  <si>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</si>
  <si>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</si>
  <si>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</si>
  <si>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</si>
  <si>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</si>
  <si>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</si>
  <si>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</si>
  <si>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</si>
  <si>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</si>
  <si>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</si>
  <si>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</si>
  <si>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</si>
  <si>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</si>
  <si>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</si>
  <si>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</si>
  <si>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</si>
  <si>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</si>
  <si>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</si>
  <si>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</si>
  <si>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</si>
  <si>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</si>
  <si>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</si>
  <si>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</si>
  <si>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</si>
  <si>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</si>
  <si>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</si>
  <si>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</si>
  <si>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</si>
  <si>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</si>
  <si>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</si>
  <si>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</si>
  <si>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</si>
  <si>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</si>
  <si>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</si>
  <si>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</si>
  <si>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</si>
  <si>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</si>
  <si>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</si>
  <si>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</si>
  <si>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</si>
  <si>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</si>
  <si>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</si>
  <si>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</si>
  <si>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</si>
  <si>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</si>
  <si>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</si>
  <si>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</si>
  <si>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</si>
  <si>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</si>
  <si>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</si>
  <si>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</si>
  <si>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</si>
  <si>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</si>
  <si>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</si>
  <si>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</si>
  <si>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</si>
  <si>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</si>
  <si>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</si>
  <si>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</si>
  <si>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</si>
  <si>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</si>
  <si>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</si>
  <si>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</si>
  <si>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</si>
  <si>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</si>
  <si>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</si>
  <si>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</si>
  <si>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</si>
  <si>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</si>
  <si>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</si>
  <si>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</si>
  <si>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</si>
  <si>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</si>
  <si>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</si>
  <si>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</si>
  <si>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</si>
  <si>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</si>
  <si>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</si>
  <si>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</si>
  <si>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</si>
  <si>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</si>
  <si>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</si>
  <si>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</si>
  <si>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</si>
  <si>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</si>
  <si>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</si>
  <si>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</si>
  <si>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</si>
  <si>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</si>
  <si>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</si>
  <si>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</si>
  <si>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</si>
  <si>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</si>
  <si>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</si>
  <si>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</si>
  <si>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</si>
  <si>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</si>
  <si>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</si>
  <si>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</si>
  <si>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</si>
  <si>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</si>
  <si>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</si>
  <si>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</si>
  <si>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</si>
  <si>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</si>
  <si>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</si>
  <si>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</si>
  <si>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</si>
  <si>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</si>
  <si>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</si>
  <si>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</si>
  <si>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</si>
  <si>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</si>
  <si>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</si>
  <si>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</si>
  <si>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</si>
  <si>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</si>
  <si>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</si>
  <si>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</si>
  <si>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</si>
  <si>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</si>
  <si>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</si>
  <si>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</si>
  <si>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</si>
  <si>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</si>
  <si>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</si>
  <si>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</si>
  <si>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</si>
  <si>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</si>
  <si>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</si>
  <si>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</si>
  <si>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</si>
  <si>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</si>
  <si>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</si>
  <si>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</si>
  <si>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</si>
  <si>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</si>
  <si>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</si>
  <si>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</si>
  <si>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</si>
  <si>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</si>
  <si>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</si>
  <si>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</si>
  <si>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</si>
  <si>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</si>
  <si>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</si>
  <si>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</si>
  <si>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</si>
  <si>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</si>
  <si>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</si>
  <si>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</si>
  <si>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</si>
  <si>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</si>
  <si>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</si>
  <si>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</si>
  <si>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</si>
  <si>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</si>
  <si>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</si>
  <si>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</si>
  <si>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</si>
  <si>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</si>
  <si>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</si>
  <si>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</si>
  <si>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</si>
  <si>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</si>
  <si>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</si>
  <si>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</si>
  <si>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</si>
  <si>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</si>
  <si>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</si>
  <si>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</si>
  <si>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</si>
  <si>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</si>
  <si>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</si>
  <si>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</si>
  <si>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</si>
  <si>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</si>
  <si>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</si>
  <si>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</si>
  <si>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</si>
  <si>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</si>
  <si>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</si>
  <si>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</si>
  <si>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</si>
  <si>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</si>
  <si>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</si>
  <si>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</si>
  <si>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</si>
  <si>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</si>
  <si>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</si>
  <si>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</si>
  <si>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</si>
  <si>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</si>
  <si>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</si>
  <si>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</si>
  <si>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</si>
  <si>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</si>
  <si>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</si>
  <si>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</si>
  <si>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</si>
  <si>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</si>
  <si>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</si>
  <si>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</si>
  <si>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</si>
  <si>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</si>
  <si>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</si>
  <si>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</si>
  <si>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</si>
  <si>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</si>
  <si>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</si>
  <si>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</si>
  <si>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</si>
  <si>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</si>
  <si>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</si>
  <si>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</si>
  <si>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</si>
  <si>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</si>
  <si>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</si>
  <si>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</si>
  <si>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</si>
  <si>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</si>
  <si>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</si>
  <si>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</si>
  <si>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</si>
  <si>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</si>
  <si>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</si>
  <si>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</si>
  <si>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</si>
  <si>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</si>
  <si>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</si>
  <si>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</si>
  <si>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</si>
  <si>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</si>
  <si>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</si>
  <si>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</si>
  <si>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</si>
  <si>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</si>
  <si>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</si>
  <si>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</si>
  <si>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</si>
  <si>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</si>
  <si>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</si>
  <si>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</si>
  <si>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</si>
  <si>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</si>
  <si>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</si>
  <si>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</si>
  <si>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</si>
  <si>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</si>
  <si>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</si>
  <si>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</si>
  <si>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</si>
  <si>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</si>
  <si>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</si>
  <si>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</si>
  <si>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</si>
  <si>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</si>
  <si>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</si>
  <si>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</si>
  <si>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</si>
  <si>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</si>
  <si>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</si>
  <si>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</si>
  <si>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</si>
  <si>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</si>
  <si>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</si>
  <si>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</si>
  <si>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</si>
  <si>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</si>
  <si>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</si>
  <si>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</si>
  <si>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</si>
  <si>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</si>
  <si>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</si>
  <si>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</si>
  <si>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</si>
  <si>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</si>
  <si>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</si>
  <si>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</si>
  <si>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</si>
  <si>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</si>
  <si>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</si>
  <si>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</si>
  <si>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</si>
  <si>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</si>
  <si>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</si>
  <si>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</si>
  <si>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</si>
  <si>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</si>
  <si>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</si>
  <si>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</si>
  <si>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</si>
  <si>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</si>
  <si>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</si>
  <si>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</si>
  <si>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</si>
  <si>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</si>
  <si>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</si>
  <si>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</si>
  <si>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</si>
  <si>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</si>
  <si>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</si>
  <si>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</si>
  <si>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</si>
  <si>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</si>
  <si>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</si>
  <si>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</si>
  <si>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</si>
  <si>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</si>
  <si>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</si>
  <si>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</si>
  <si>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</si>
  <si>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</si>
  <si>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</si>
  <si>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</si>
  <si>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</si>
  <si>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</si>
  <si>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</si>
  <si>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</si>
  <si>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</si>
  <si>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</si>
  <si>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</si>
  <si>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</si>
  <si>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</si>
  <si>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</si>
  <si>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</si>
  <si>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</si>
  <si>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</si>
  <si>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</si>
  <si>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</si>
  <si>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</si>
  <si>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</si>
  <si>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</si>
  <si>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</si>
  <si>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</si>
  <si>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</si>
  <si>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</si>
  <si>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</si>
  <si>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</si>
  <si>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</si>
  <si>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</si>
  <si>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</si>
  <si>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</si>
  <si>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</si>
  <si>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</si>
  <si>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</si>
  <si>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</si>
  <si>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</si>
  <si>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</si>
  <si>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</si>
  <si>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</si>
  <si>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</si>
  <si>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</si>
  <si>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</si>
  <si>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</si>
  <si>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</si>
  <si>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</si>
  <si>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</si>
  <si>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</si>
  <si>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</si>
  <si>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</si>
  <si>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</si>
  <si>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</si>
  <si>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</si>
  <si>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</si>
  <si>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</si>
  <si>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</si>
  <si>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</si>
  <si>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</si>
  <si>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</si>
  <si>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</si>
  <si>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</si>
  <si>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</si>
  <si>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</si>
  <si>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</si>
  <si>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</si>
  <si>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</si>
  <si>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</si>
  <si>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</si>
  <si>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</si>
  <si>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</si>
  <si>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</si>
  <si>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</si>
  <si>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</si>
  <si>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</si>
  <si>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</si>
  <si>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</si>
  <si>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</si>
  <si>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</si>
  <si>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</si>
  <si>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</si>
  <si>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</si>
  <si>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</si>
  <si>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</si>
  <si>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</si>
  <si>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</si>
  <si>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</si>
  <si>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</si>
  <si>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</si>
  <si>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</si>
  <si>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</si>
  <si>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</si>
  <si>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</si>
  <si>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</si>
  <si>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</si>
  <si>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</si>
  <si>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</si>
  <si>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</si>
  <si>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</si>
  <si>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</si>
  <si>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</si>
  <si>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</si>
  <si>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</si>
  <si>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</si>
  <si>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</si>
  <si>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</si>
  <si>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</si>
  <si>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</si>
  <si>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</si>
  <si>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</si>
  <si>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</si>
  <si>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</si>
  <si>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</si>
  <si>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</si>
  <si>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</si>
  <si>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</si>
  <si>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</si>
  <si>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</si>
  <si>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</si>
  <si>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</si>
  <si>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</si>
  <si>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</si>
  <si>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</si>
  <si>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</si>
  <si>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</si>
  <si>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</si>
  <si>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</si>
  <si>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</si>
  <si>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</si>
  <si>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</si>
  <si>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</si>
  <si>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</si>
  <si>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</si>
  <si>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</si>
  <si>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</si>
  <si>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</si>
  <si>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</si>
  <si>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</si>
  <si>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</si>
  <si>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</si>
  <si>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</si>
  <si>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</si>
  <si>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</si>
  <si>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</si>
  <si>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</si>
  <si>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</si>
  <si>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</si>
  <si>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</si>
  <si>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</si>
  <si>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</si>
  <si>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</si>
  <si>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</si>
  <si>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</si>
  <si>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</si>
  <si>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</si>
  <si>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</si>
  <si>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</si>
  <si>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</si>
  <si>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</si>
  <si>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</si>
  <si>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</si>
  <si>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</si>
  <si>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</si>
  <si>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</si>
  <si>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</si>
  <si>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</si>
  <si>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</si>
  <si>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</si>
  <si>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</si>
  <si>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</si>
  <si>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</si>
  <si>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</si>
  <si>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</si>
  <si>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</si>
  <si>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</si>
  <si>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</si>
  <si>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</si>
  <si>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</si>
  <si>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</si>
  <si>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</si>
  <si>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</si>
  <si>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</si>
  <si>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</si>
  <si>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</si>
  <si>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</si>
  <si>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</si>
  <si>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</si>
  <si>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</si>
  <si>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</si>
  <si>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</si>
  <si>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</si>
  <si>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</si>
  <si>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</si>
  <si>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</si>
  <si>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</si>
  <si>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</si>
  <si>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</si>
  <si>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</si>
  <si>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</si>
  <si>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</si>
  <si>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</si>
  <si>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</si>
  <si>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</si>
  <si>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</si>
  <si>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</si>
  <si>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</si>
  <si>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</si>
  <si>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</si>
  <si>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</si>
  <si>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</si>
  <si>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</si>
  <si>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</si>
  <si>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</si>
  <si>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</si>
  <si>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</si>
  <si>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</si>
  <si>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</si>
  <si>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</si>
  <si>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</si>
  <si>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</si>
  <si>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</si>
  <si>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</si>
  <si>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</si>
  <si>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</si>
  <si>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</si>
  <si>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</si>
  <si>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</si>
  <si>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</si>
  <si>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</si>
  <si>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</si>
  <si>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</si>
  <si>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</si>
  <si>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</si>
  <si>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</si>
  <si>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</si>
  <si>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</si>
  <si>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</si>
  <si>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</si>
  <si>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</si>
  <si>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</si>
  <si>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</si>
  <si>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</si>
  <si>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</si>
  <si>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</si>
  <si>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</si>
  <si>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</si>
  <si>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</si>
  <si>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</si>
  <si>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</si>
  <si>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</si>
  <si>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</si>
  <si>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</si>
  <si>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</si>
  <si>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</si>
  <si>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</si>
  <si>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</si>
  <si>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</si>
  <si>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</si>
  <si>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</si>
  <si>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</si>
  <si>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</si>
  <si>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</si>
  <si>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</si>
  <si>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</si>
  <si>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</si>
  <si>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</si>
  <si>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</si>
  <si>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</si>
  <si>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</si>
  <si>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</si>
  <si>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</si>
  <si>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</si>
  <si>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</si>
  <si>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</si>
  <si>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</si>
  <si>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</si>
  <si>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</si>
  <si>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</si>
  <si>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</si>
  <si>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</si>
  <si>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</si>
  <si>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</si>
  <si>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</si>
  <si>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</si>
  <si>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</si>
  <si>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</si>
  <si>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</si>
  <si>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</si>
  <si>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</si>
  <si>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</si>
  <si>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</si>
  <si>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</si>
  <si>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</si>
  <si>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</si>
  <si>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</si>
  <si>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</si>
  <si>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</si>
  <si>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</si>
  <si>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</si>
  <si>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</si>
  <si>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</si>
  <si>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</si>
  <si>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</si>
  <si>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</si>
  <si>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</si>
  <si>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</si>
  <si>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</si>
  <si>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</si>
  <si>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</si>
  <si>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</si>
  <si>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</si>
  <si>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</si>
  <si>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</si>
  <si>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</si>
  <si>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</si>
  <si>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</si>
  <si>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</si>
  <si>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</si>
  <si>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</si>
  <si>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</si>
  <si>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</si>
  <si>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</si>
  <si>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</si>
  <si>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</si>
  <si>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</si>
  <si>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</si>
  <si>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</si>
  <si>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</si>
  <si>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</si>
  <si>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</si>
  <si>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</si>
  <si>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</si>
  <si>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</si>
  <si>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</si>
  <si>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</si>
  <si>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</si>
  <si>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</si>
  <si>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</si>
  <si>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</si>
  <si>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</si>
  <si>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</si>
  <si>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</si>
  <si>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</si>
  <si>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</si>
  <si>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</si>
  <si>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</si>
  <si>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</si>
  <si>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</si>
  <si>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</si>
  <si>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</si>
  <si>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</si>
  <si>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</si>
  <si>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</si>
  <si>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</si>
  <si>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</si>
  <si>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</si>
  <si>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</si>
  <si>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</si>
  <si>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</si>
  <si>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</si>
  <si>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</si>
  <si>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</si>
  <si>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</si>
  <si>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</si>
  <si>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</si>
  <si>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</si>
  <si>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</si>
  <si>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</si>
  <si>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</si>
  <si>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</si>
  <si>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</si>
  <si>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</si>
  <si>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</si>
  <si>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</si>
  <si>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</si>
  <si>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</si>
  <si>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</si>
  <si>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</si>
  <si>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</si>
  <si>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</si>
  <si>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</si>
  <si>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</si>
  <si>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</si>
  <si>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</si>
  <si>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</si>
  <si>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</si>
  <si>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</si>
  <si>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</si>
  <si>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</si>
  <si>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</si>
  <si>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</si>
  <si>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</si>
  <si>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</si>
  <si>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</si>
  <si>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</si>
  <si>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</si>
  <si>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</si>
  <si>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</si>
  <si>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</si>
  <si>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</si>
  <si>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</si>
  <si>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</si>
  <si>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</si>
  <si>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</si>
  <si>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</si>
  <si>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</si>
  <si>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</si>
  <si>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</si>
  <si>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</si>
  <si>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</si>
  <si>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</si>
  <si>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</si>
  <si>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</si>
  <si>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</si>
  <si>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</si>
  <si>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</si>
  <si>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</si>
  <si>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</si>
  <si>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</si>
  <si>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</si>
  <si>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</si>
  <si>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</si>
  <si>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</si>
  <si>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</si>
  <si>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</si>
  <si>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</si>
  <si>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</si>
  <si>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</si>
  <si>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</si>
  <si>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</si>
  <si>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</si>
  <si>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</si>
  <si>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</si>
  <si>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</si>
  <si>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</si>
  <si>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</si>
  <si>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</si>
  <si>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</si>
  <si>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</si>
  <si>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</si>
  <si>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</si>
  <si>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</si>
  <si>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</si>
  <si>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</si>
  <si>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</si>
  <si>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</si>
  <si>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</si>
  <si>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</si>
  <si>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</si>
  <si>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</si>
  <si>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</si>
  <si>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</si>
  <si>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</si>
  <si>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</si>
  <si>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</si>
  <si>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</si>
  <si>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</si>
  <si>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</si>
  <si>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</si>
  <si>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</si>
  <si>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</si>
  <si>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</si>
  <si>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</si>
  <si>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</si>
  <si>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</si>
  <si>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</si>
  <si>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</si>
  <si>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</si>
  <si>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</si>
  <si>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</si>
  <si>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</si>
  <si>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</si>
  <si>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</si>
  <si>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</si>
  <si>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</si>
  <si>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</si>
  <si>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</si>
  <si>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</si>
  <si>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</si>
  <si>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</si>
  <si>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</si>
  <si>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</si>
  <si>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</si>
  <si>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</si>
  <si>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</si>
  <si>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</si>
  <si>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</si>
  <si>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</si>
  <si>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</si>
  <si>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</si>
  <si>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</si>
  <si>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</si>
  <si>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</si>
  <si>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</si>
  <si>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</si>
  <si>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</si>
  <si>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</si>
  <si>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</si>
  <si>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</si>
  <si>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</si>
  <si>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</si>
  <si>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</si>
  <si>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</si>
  <si>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</si>
  <si>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</si>
  <si>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</si>
  <si>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</si>
  <si>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</si>
  <si>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</si>
  <si>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</si>
  <si>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</si>
  <si>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</si>
  <si>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</si>
  <si>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</si>
  <si>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</si>
  <si>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</si>
  <si>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</si>
  <si>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</si>
  <si>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</si>
  <si>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</si>
  <si>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</si>
  <si>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</si>
  <si>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</si>
  <si>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</si>
  <si>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</si>
  <si>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</si>
  <si>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</si>
  <si>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</si>
  <si>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</si>
  <si>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</si>
  <si>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</si>
  <si>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</si>
  <si>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</si>
  <si>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</si>
  <si>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</si>
  <si>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</si>
  <si>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</si>
  <si>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</si>
  <si>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</si>
  <si>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</si>
  <si>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</si>
  <si>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</si>
  <si>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</si>
  <si>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</si>
  <si>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</si>
  <si>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</si>
  <si>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</si>
  <si>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</si>
  <si>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</si>
  <si>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</si>
  <si>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</si>
  <si>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</si>
  <si>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</si>
  <si>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</si>
  <si>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</si>
  <si>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</si>
  <si>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</si>
  <si>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</si>
  <si>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</si>
  <si>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</si>
  <si>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</si>
  <si>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</si>
  <si>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</si>
  <si>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</si>
  <si>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</si>
  <si>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</si>
  <si>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</si>
  <si>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</si>
  <si>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</si>
  <si>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</si>
  <si>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</si>
  <si>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</si>
  <si>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</si>
  <si>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</si>
  <si>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</si>
  <si>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</si>
  <si>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</si>
  <si>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</si>
  <si>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</si>
  <si>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</si>
  <si>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</si>
  <si>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</si>
  <si>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</si>
  <si>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</si>
  <si>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</si>
  <si>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</si>
  <si>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</si>
  <si>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</si>
  <si>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</si>
  <si>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</si>
  <si>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</si>
  <si>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</si>
  <si>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</si>
  <si>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</si>
  <si>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</si>
  <si>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</si>
  <si>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</si>
  <si>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</si>
  <si>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</si>
  <si>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</si>
  <si>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</si>
  <si>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</si>
  <si>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</si>
  <si>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</si>
  <si>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</si>
  <si>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</si>
  <si>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</si>
  <si>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</si>
  <si>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</si>
  <si>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</si>
  <si>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</si>
  <si>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</si>
  <si>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</si>
  <si>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</si>
  <si>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</si>
  <si>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</si>
  <si>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</si>
  <si>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</si>
  <si>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</si>
  <si>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</si>
  <si>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</si>
  <si>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</si>
  <si>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</si>
  <si>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</si>
  <si>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</si>
  <si>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</si>
  <si>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</si>
  <si>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</si>
  <si>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</si>
  <si>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</si>
  <si>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</si>
  <si>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</si>
  <si>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</si>
  <si>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</si>
  <si>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</si>
  <si>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</si>
  <si>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</si>
  <si>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</si>
  <si>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</si>
  <si>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</si>
  <si>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</si>
  <si>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</si>
  <si>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</si>
  <si>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</si>
  <si>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</si>
  <si>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</si>
  <si>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</si>
  <si>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</si>
  <si>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</si>
  <si>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</si>
  <si>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</si>
  <si>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</si>
  <si>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</si>
  <si>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</si>
  <si>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</si>
  <si>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</si>
  <si>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</si>
  <si>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</si>
  <si>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</si>
  <si>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</si>
  <si>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</si>
  <si>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</si>
  <si>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</si>
  <si>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</si>
  <si>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</si>
  <si>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</si>
  <si>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</si>
  <si>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</si>
  <si>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</si>
  <si>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</si>
  <si>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</si>
  <si>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</si>
  <si>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</si>
  <si>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</si>
  <si>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</si>
  <si>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</si>
  <si>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</si>
  <si>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</si>
  <si>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</si>
  <si>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</si>
  <si>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</si>
  <si>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</si>
  <si>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</si>
  <si>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</si>
  <si>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</si>
  <si>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</si>
  <si>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</si>
  <si>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</si>
  <si>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</si>
  <si>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</si>
  <si>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</si>
  <si>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</si>
  <si>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</si>
  <si>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</si>
  <si>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</si>
  <si>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</si>
  <si>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</si>
  <si>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</si>
  <si>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</si>
  <si>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</si>
  <si>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</si>
  <si>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</si>
  <si>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</si>
  <si>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</si>
  <si>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</si>
  <si>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</si>
  <si>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</si>
  <si>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</si>
  <si>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</si>
  <si>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</si>
  <si>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</si>
  <si>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</si>
  <si>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</si>
  <si>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</si>
  <si>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</si>
  <si>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</si>
  <si>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</si>
  <si>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</si>
  <si>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</si>
  <si>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</si>
  <si>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</si>
  <si>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</si>
  <si>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</si>
  <si>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</si>
  <si>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</si>
  <si>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</si>
  <si>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</si>
  <si>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</si>
  <si>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</si>
  <si>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</si>
  <si>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</si>
  <si>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</si>
  <si>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</si>
  <si>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</si>
  <si>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</si>
  <si>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</si>
  <si>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</si>
  <si>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</si>
  <si>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</si>
  <si>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</si>
  <si>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</si>
  <si>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</si>
  <si>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</si>
  <si>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</si>
  <si>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</si>
  <si>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</si>
  <si>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</si>
  <si>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</si>
  <si>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</si>
  <si>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</si>
  <si>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</si>
  <si>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</si>
  <si>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</si>
  <si>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</si>
  <si>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</si>
  <si>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</si>
  <si>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</si>
  <si>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</si>
  <si>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</si>
  <si>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</si>
  <si>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</si>
  <si>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</si>
  <si>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</si>
  <si>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</si>
  <si>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</si>
  <si>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</si>
  <si>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</si>
  <si>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</si>
  <si>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</si>
  <si>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</si>
  <si>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</si>
  <si>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</si>
  <si>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</si>
  <si>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</si>
  <si>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</si>
  <si>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</si>
  <si>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</si>
  <si>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</si>
  <si>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</si>
  <si>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</si>
  <si>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</si>
  <si>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</si>
  <si>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</si>
  <si>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</si>
  <si>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</si>
  <si>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</si>
  <si>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</si>
  <si>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</si>
  <si>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</si>
  <si>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</si>
  <si>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</si>
  <si>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</si>
  <si>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</si>
  <si>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</si>
  <si>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</si>
  <si>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</si>
  <si>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</si>
  <si>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</si>
  <si>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</si>
  <si>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</si>
  <si>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</si>
  <si>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</si>
  <si>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</si>
  <si>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</si>
  <si>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</si>
  <si>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</si>
  <si>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</si>
  <si>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</si>
  <si>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</si>
  <si>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</si>
  <si>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</si>
  <si>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</si>
  <si>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</si>
  <si>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</si>
  <si>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</si>
  <si>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</si>
  <si>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</si>
  <si>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</si>
  <si>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</si>
  <si>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</si>
  <si>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</si>
  <si>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</si>
  <si>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</si>
  <si>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</si>
  <si>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</si>
  <si>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</si>
  <si>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</si>
  <si>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</si>
  <si>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</si>
  <si>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</si>
  <si>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</si>
  <si>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</si>
  <si>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</si>
  <si>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</si>
  <si>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</si>
  <si>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</si>
  <si>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</si>
  <si>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</si>
  <si>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</si>
  <si>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</si>
  <si>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</si>
  <si>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</si>
  <si>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</si>
  <si>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</si>
  <si>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</si>
  <si>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</si>
  <si>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</si>
  <si>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</si>
  <si>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</si>
  <si>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</si>
  <si>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</si>
  <si>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</si>
  <si>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</si>
  <si>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</si>
  <si>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</si>
  <si>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</si>
  <si>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</si>
  <si>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</si>
  <si>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</si>
  <si>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</si>
  <si>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</si>
  <si>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</si>
  <si>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</si>
  <si>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</si>
  <si>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</si>
  <si>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</si>
  <si>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</si>
  <si>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</si>
  <si>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</si>
  <si>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</si>
  <si>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</si>
  <si>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</si>
  <si>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</si>
  <si>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</si>
  <si>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</si>
  <si>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</si>
  <si>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</si>
  <si>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</si>
  <si>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</si>
  <si>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</si>
  <si>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</si>
  <si>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</si>
  <si>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</si>
  <si>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</si>
  <si>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</si>
  <si>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</si>
  <si>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</si>
  <si>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</si>
  <si>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</si>
  <si>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</si>
  <si>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</si>
  <si>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</si>
  <si>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</si>
  <si>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</si>
  <si>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</si>
  <si>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</si>
  <si>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</si>
  <si>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</si>
  <si>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</si>
  <si>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</si>
  <si>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</si>
  <si>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</si>
  <si>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</si>
  <si>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</si>
  <si>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</si>
  <si>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</si>
  <si>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</si>
  <si>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</si>
  <si>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</si>
  <si>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</si>
  <si>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</si>
  <si>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</si>
  <si>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</si>
  <si>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</si>
  <si>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</si>
  <si>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</si>
  <si>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</si>
  <si>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</si>
  <si>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</si>
  <si>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</si>
  <si>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</si>
  <si>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</si>
  <si>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</si>
  <si>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</si>
  <si>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</si>
  <si>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</si>
  <si>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</si>
  <si>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</si>
  <si>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</si>
  <si>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</si>
  <si>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</si>
  <si>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</si>
  <si>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</si>
  <si>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</si>
  <si>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</si>
  <si>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</si>
  <si>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</si>
  <si>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</si>
  <si>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</si>
  <si>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</si>
  <si>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</si>
  <si>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</si>
  <si>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</si>
  <si>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</si>
  <si>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</si>
  <si>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</si>
  <si>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</si>
  <si>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</si>
  <si>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</si>
  <si>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</si>
  <si>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</si>
  <si>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</si>
  <si>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</si>
  <si>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</si>
  <si>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</si>
  <si>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</si>
  <si>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</si>
  <si>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</si>
  <si>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</si>
  <si>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</si>
  <si>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</si>
  <si>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</si>
  <si>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</si>
  <si>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</si>
  <si>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</si>
  <si>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</si>
  <si>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</si>
  <si>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</si>
  <si>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</si>
  <si>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</si>
  <si>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</si>
  <si>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</si>
  <si>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</si>
  <si>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</si>
  <si>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</si>
  <si>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</si>
  <si>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</si>
  <si>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</si>
  <si>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</si>
  <si>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</si>
  <si>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</si>
  <si>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</si>
  <si>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</si>
  <si>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</si>
  <si>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</si>
  <si>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</si>
  <si>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</si>
  <si>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</si>
  <si>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</si>
  <si>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</si>
  <si>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</si>
  <si>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</si>
  <si>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</si>
  <si>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</si>
  <si>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</si>
  <si>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</si>
  <si>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</si>
  <si>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</si>
  <si>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</si>
  <si>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</si>
  <si>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</si>
  <si>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</si>
  <si>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</si>
  <si>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</si>
  <si>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</si>
  <si>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</si>
  <si>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</si>
  <si>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</si>
  <si>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</si>
  <si>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</si>
  <si>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</si>
  <si>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</si>
  <si>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</si>
  <si>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</si>
  <si>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</si>
  <si>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</si>
  <si>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</si>
  <si>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</si>
  <si>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</si>
  <si>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</si>
  <si>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</si>
  <si>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</si>
  <si>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</si>
  <si>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</si>
  <si>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</si>
  <si>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</si>
  <si>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</si>
  <si>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</si>
  <si>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</si>
  <si>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</si>
  <si>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</si>
  <si>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</si>
  <si>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</si>
  <si>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</si>
  <si>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</si>
  <si>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</si>
  <si>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</si>
  <si>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</si>
  <si>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</si>
  <si>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</si>
  <si>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</si>
  <si>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</si>
  <si>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</si>
  <si>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</si>
  <si>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</si>
  <si>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</si>
  <si>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</si>
  <si>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</si>
  <si>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</si>
  <si>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</si>
  <si>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</si>
  <si>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</si>
  <si>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</si>
  <si>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</si>
  <si>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</si>
  <si>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</si>
  <si>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</si>
  <si>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</si>
  <si>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</si>
  <si>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</si>
  <si>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</si>
  <si>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</si>
  <si>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</si>
  <si>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</si>
  <si>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</si>
  <si>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</si>
  <si>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</si>
  <si>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</si>
  <si>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</si>
  <si>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</si>
  <si>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</si>
  <si>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</si>
  <si>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</si>
  <si>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</si>
  <si>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</si>
  <si>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</si>
  <si>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</si>
  <si>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</si>
  <si>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</si>
  <si>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</si>
  <si>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</si>
  <si>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</si>
  <si>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</si>
  <si>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</si>
  <si>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</si>
  <si>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</si>
  <si>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</si>
  <si>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</si>
  <si>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</si>
  <si>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</si>
  <si>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</si>
  <si>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</si>
  <si>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</si>
  <si>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</si>
  <si>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</si>
  <si>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</si>
  <si>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</si>
  <si>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</si>
  <si>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</si>
  <si>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</si>
  <si>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</si>
  <si>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</si>
  <si>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</si>
  <si>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</si>
  <si>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</si>
  <si>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</si>
  <si>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</si>
  <si>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</si>
  <si>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</si>
  <si>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</si>
  <si>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</si>
  <si>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</si>
  <si>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</si>
  <si>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</si>
  <si>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</si>
  <si>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</si>
  <si>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</si>
  <si>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</si>
  <si>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</si>
  <si>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</si>
  <si>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</si>
  <si>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</si>
  <si>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</si>
  <si>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</si>
  <si>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</si>
  <si>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</si>
  <si>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</si>
  <si>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</si>
  <si>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</si>
  <si>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</si>
  <si>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</si>
  <si>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</si>
  <si>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</si>
  <si>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</si>
  <si>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</si>
  <si>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</si>
  <si>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</si>
  <si>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</si>
  <si>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</si>
  <si>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</si>
  <si>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</si>
  <si>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</si>
  <si>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</si>
  <si>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</si>
  <si>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</si>
  <si>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</si>
  <si>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</si>
  <si>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</si>
  <si>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</si>
  <si>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</si>
  <si>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</si>
  <si>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</si>
  <si>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</si>
  <si>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</si>
  <si>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</si>
  <si>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</si>
  <si>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</si>
  <si>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</si>
  <si>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</si>
  <si>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</si>
  <si>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</si>
  <si>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</si>
  <si>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</si>
  <si>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</si>
  <si>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</si>
  <si>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</si>
  <si>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</si>
  <si>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</si>
  <si>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</si>
  <si>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</si>
  <si>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</si>
  <si>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</si>
  <si>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</si>
  <si>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</si>
  <si>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RECAPEAMENTO  com CBUQ expessura de  3,0 CM FAIXA "D" DER - NBR-</t>
  </si>
  <si>
    <t>PLANILHA ORÇAMENTÁRIA GLOBAL DO BAIRRO</t>
  </si>
  <si>
    <t>JD. BRASIL, PAULISTA E MARICOTA</t>
  </si>
  <si>
    <t>Itapetininga,5 maio  de 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</si>
</sst>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7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71" fontId="20" fillId="0" borderId="11" xfId="51" applyFont="1" applyBorder="1" applyAlignment="1">
      <alignment horizontal="center" vertical="center"/>
    </xf>
    <xf numFmtId="43" fontId="20" fillId="0" borderId="11" xfId="51" applyNumberFormat="1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6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9.140625" style="0" customWidth="1"/>
    <col min="2" max="2" width="70.28125" style="17" customWidth="1"/>
    <col min="4" max="4" width="9.140625" style="10" customWidth="1"/>
    <col min="5" max="5" width="12.7109375" style="10" bestFit="1" customWidth="1"/>
    <col min="6" max="6" width="11.7109375" style="0" customWidth="1"/>
    <col min="7" max="7" width="12.28125" style="0" customWidth="1"/>
    <col min="9" max="9" width="14.7109375" style="0" customWidth="1"/>
  </cols>
  <sheetData>
    <row r="1" spans="2:9" ht="69.75" customHeight="1">
      <c r="B1" s="31" t="s">
        <v>5537</v>
      </c>
      <c r="C1" s="32"/>
      <c r="H1" s="10"/>
      <c r="I1" s="11"/>
    </row>
    <row r="2" spans="1:9" ht="15" customHeight="1">
      <c r="A2" s="15" t="s">
        <v>419</v>
      </c>
      <c r="B2" s="17" t="s">
        <v>5540</v>
      </c>
      <c r="E2"/>
      <c r="H2" s="10"/>
      <c r="I2" s="11"/>
    </row>
    <row r="3" spans="1:8" ht="15" customHeight="1">
      <c r="A3" s="15"/>
      <c r="E3"/>
      <c r="H3" s="14"/>
    </row>
    <row r="4" spans="1:5" ht="15" customHeight="1">
      <c r="A4" s="15" t="s">
        <v>5538</v>
      </c>
      <c r="B4" s="17" t="s">
        <v>5542</v>
      </c>
      <c r="E4"/>
    </row>
    <row r="5" spans="1:7" ht="15" customHeight="1">
      <c r="A5" s="16" t="s">
        <v>5539</v>
      </c>
      <c r="B5" s="18"/>
      <c r="C5" s="12" t="s">
        <v>420</v>
      </c>
      <c r="D5" s="13">
        <v>0.25</v>
      </c>
      <c r="F5" s="12"/>
      <c r="G5" s="12"/>
    </row>
    <row r="6" spans="1:7" ht="15" customHeight="1">
      <c r="A6" s="36" t="s">
        <v>5541</v>
      </c>
      <c r="B6" s="36"/>
      <c r="C6" s="36"/>
      <c r="D6" s="36"/>
      <c r="E6" s="36"/>
      <c r="F6" s="36"/>
      <c r="G6" s="36"/>
    </row>
    <row r="7" spans="1:7" ht="19.5" customHeight="1">
      <c r="A7" s="20" t="s">
        <v>5239</v>
      </c>
      <c r="B7" s="21" t="s">
        <v>5536</v>
      </c>
      <c r="C7" s="20" t="s">
        <v>412</v>
      </c>
      <c r="D7" s="22" t="s">
        <v>421</v>
      </c>
      <c r="E7" s="22" t="s">
        <v>413</v>
      </c>
      <c r="F7" s="21" t="s">
        <v>422</v>
      </c>
      <c r="G7" s="21" t="s">
        <v>423</v>
      </c>
    </row>
    <row r="8" spans="1:7" ht="15" customHeight="1">
      <c r="A8" s="23">
        <v>72943</v>
      </c>
      <c r="B8" s="24" t="str">
        <f>IF(ISERROR(VLOOKUP(A8,COMPOS,2,0)),"",VLOOKUP(A8,COMPOS,2,0))</f>
        <v>PINTURA DE LIGACAO COM EMULSAO RR-2C</v>
      </c>
      <c r="C8" s="23" t="str">
        <f>IF(ISERROR(VLOOKUP(A8,COMPOS,3,0)),"",VLOOKUP(A8,COMPOS,3,0))</f>
        <v>M2</v>
      </c>
      <c r="D8" s="25">
        <v>87048.15</v>
      </c>
      <c r="E8" s="26">
        <v>1.63</v>
      </c>
      <c r="F8" s="27">
        <f>ROUND(D8*E8,2)</f>
        <v>141888.48</v>
      </c>
      <c r="G8" s="27">
        <f>ROUND(F8*(1+$D$5),2)</f>
        <v>177360.6</v>
      </c>
    </row>
    <row r="9" spans="1:7" ht="24.75" customHeight="1">
      <c r="A9" s="33">
        <v>72891</v>
      </c>
      <c r="B9" s="24" t="str">
        <f>IF(ISERROR(VLOOKUP(A9,COMPOS,2,0)),"",VLOOKUP(A9,COMPOS,2,0))</f>
        <v>CARGA, MANOBRAS E DESCARGA DE MISTURA BETUMINOSA A QUENTE, COM CAMINHAO BASCULANTE 6 M3, DESCARGA EM VIBRO-ACABADORA</v>
      </c>
      <c r="C9" s="23" t="s">
        <v>1740</v>
      </c>
      <c r="D9" s="25">
        <v>6267.15</v>
      </c>
      <c r="E9" s="26">
        <v>1.88</v>
      </c>
      <c r="F9" s="27">
        <f>ROUND(D9*E9,2)</f>
        <v>11782.24</v>
      </c>
      <c r="G9" s="27">
        <f>ROUND(F9*(1+$D$5),2)</f>
        <v>14727.8</v>
      </c>
    </row>
    <row r="10" spans="1:9" ht="24.75" customHeight="1">
      <c r="A10" s="23">
        <v>72965</v>
      </c>
      <c r="B10" s="24" t="str">
        <f>IF(ISERROR(VLOOKUP(A10,COMPOS,2,0)),"",VLOOKUP(A10,COMPOS,2,0))</f>
        <v>FABRICAÇÃO E APLICAÇÃO DE CONCRETO BETUMINOSO USINADO A QUENTE(CBUQ),CAP 50/70, EXCLUSIVE TRANSPORTE</v>
      </c>
      <c r="C10" s="23" t="str">
        <f>IF(ISERROR(VLOOKUP(A10,COMPOS,3,0)),"",VLOOKUP(A10,COMPOS,3,0))</f>
        <v>T</v>
      </c>
      <c r="D10" s="25">
        <v>6267.15</v>
      </c>
      <c r="E10" s="26">
        <v>225.2</v>
      </c>
      <c r="F10" s="27">
        <f>ROUND(D10*E10,2)</f>
        <v>1411362.18</v>
      </c>
      <c r="G10" s="27">
        <f>ROUND(F10*(1+$D$5),2)</f>
        <v>1764202.73</v>
      </c>
      <c r="I10" s="19"/>
    </row>
    <row r="11" spans="1:7" ht="24.75" customHeight="1">
      <c r="A11" s="23">
        <v>5626</v>
      </c>
      <c r="B11" s="24" t="s">
        <v>5534</v>
      </c>
      <c r="C11" s="23" t="s">
        <v>12</v>
      </c>
      <c r="D11" s="25">
        <v>62674.7</v>
      </c>
      <c r="E11" s="26">
        <v>0.71</v>
      </c>
      <c r="F11" s="27">
        <f>ROUND(D11*E11,2)</f>
        <v>44499.04</v>
      </c>
      <c r="G11" s="27">
        <f>ROUND(F11*(1+$D$5),2)</f>
        <v>55623.8</v>
      </c>
    </row>
    <row r="12" spans="1:7" ht="24.75" customHeight="1">
      <c r="A12" s="23"/>
      <c r="B12" s="30" t="s">
        <v>5543</v>
      </c>
      <c r="C12" s="23">
        <f>IF(ISERROR(VLOOKUP(A12,COMPOS,3,0)),"",VLOOKUP(A12,COMPOS,3,0))</f>
      </c>
      <c r="D12" s="25"/>
      <c r="E12" s="26">
        <f>IF(ISERROR(VLOOKUP(A12,COMPOS,4,0)),"",VLOOKUP(A12,COMPOS,4,0))</f>
      </c>
      <c r="F12" s="29" t="s">
        <v>5535</v>
      </c>
      <c r="G12" s="28">
        <f>G8+G9+G10+G11</f>
        <v>2011914.93</v>
      </c>
    </row>
    <row r="13" spans="1:8" ht="24.75" customHeight="1">
      <c r="A13" s="34"/>
      <c r="B13" s="35"/>
      <c r="C13" s="34"/>
      <c r="D13" s="34"/>
      <c r="E13" s="34"/>
      <c r="F13" s="34"/>
      <c r="G13" s="34"/>
      <c r="H13" s="32"/>
    </row>
    <row r="14" spans="1:7" ht="24.75" customHeight="1">
      <c r="A14" s="32"/>
      <c r="B14"/>
      <c r="C14" s="32"/>
      <c r="D14" s="32"/>
      <c r="E14" s="32"/>
      <c r="F14" s="32"/>
      <c r="G14" s="32"/>
    </row>
    <row r="15" spans="2:5" ht="24.75" customHeight="1">
      <c r="B15"/>
      <c r="D15"/>
      <c r="E1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2015-05-05T13:47:46Z</cp:lastPrinted>
  <dcterms:created xsi:type="dcterms:W3CDTF">2013-04-01T20:31:55Z</dcterms:created>
  <dcterms:modified xsi:type="dcterms:W3CDTF">2015-05-05T13:47:58Z</dcterms:modified>
  <cp:category/>
  <cp:version/>
  <cp:contentType/>
  <cp:contentStatus/>
</cp:coreProperties>
</file>